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defaultThemeVersion="124226"/>
  <xr:revisionPtr revIDLastSave="0" documentId="13_ncr:1_{DAC6B76D-26A5-4A07-AB80-39B0FD15C2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 a" sheetId="18" r:id="rId1"/>
  </sheets>
  <definedNames>
    <definedName name="_xlnm._FilterDatabase" localSheetId="0" hidden="1">'ANEXA 2.1 a'!#REF!</definedName>
    <definedName name="_xlnm.Print_Titles" localSheetId="0">'ANEXA 2.1 a'!$6:$8</definedName>
  </definedNames>
  <calcPr calcId="191029"/>
</workbook>
</file>

<file path=xl/calcChain.xml><?xml version="1.0" encoding="utf-8"?>
<calcChain xmlns="http://schemas.openxmlformats.org/spreadsheetml/2006/main">
  <c r="R118" i="18" l="1"/>
  <c r="U118" i="18" s="1"/>
  <c r="R119" i="18"/>
  <c r="R120" i="18"/>
  <c r="U120" i="18" s="1"/>
  <c r="R121" i="18"/>
  <c r="U121" i="18" s="1"/>
  <c r="R122" i="18"/>
  <c r="U122" i="18" s="1"/>
  <c r="R123" i="18"/>
  <c r="R124" i="18"/>
  <c r="R125" i="18"/>
  <c r="U125" i="18" s="1"/>
  <c r="R126" i="18"/>
  <c r="R127" i="18"/>
  <c r="R128" i="18"/>
  <c r="U119" i="18"/>
  <c r="U123" i="18"/>
  <c r="U124" i="18"/>
  <c r="U126" i="18"/>
  <c r="U127" i="18"/>
  <c r="U128" i="18"/>
  <c r="T113" i="18"/>
  <c r="T114" i="18"/>
  <c r="T115" i="18"/>
  <c r="T116" i="18"/>
  <c r="T117" i="18"/>
  <c r="T118" i="18"/>
  <c r="T119" i="18"/>
  <c r="T120" i="18"/>
  <c r="T121" i="18"/>
  <c r="T122" i="18"/>
  <c r="T123" i="18"/>
  <c r="T124" i="18"/>
  <c r="T125" i="18"/>
  <c r="T126" i="18"/>
  <c r="T127" i="18"/>
  <c r="T128" i="18"/>
  <c r="R117" i="18"/>
  <c r="U117" i="18" s="1"/>
  <c r="R113" i="18"/>
  <c r="U113" i="18" s="1"/>
  <c r="R114" i="18"/>
  <c r="U114" i="18" s="1"/>
  <c r="R115" i="18"/>
  <c r="U115" i="18" s="1"/>
  <c r="R116" i="18"/>
  <c r="U116" i="18" s="1"/>
  <c r="Q110" i="18"/>
  <c r="R110" i="18" s="1"/>
  <c r="U110" i="18" s="1"/>
  <c r="Q111" i="18"/>
  <c r="R111" i="18" s="1"/>
  <c r="U111" i="18" s="1"/>
  <c r="Q112" i="18"/>
  <c r="R112" i="18" s="1"/>
  <c r="U112" i="18" s="1"/>
  <c r="Q109" i="18"/>
  <c r="R109" i="18" s="1"/>
  <c r="U109" i="18" s="1"/>
  <c r="Q90" i="18"/>
  <c r="R90" i="18" s="1"/>
  <c r="U90" i="18" s="1"/>
  <c r="Q91" i="18"/>
  <c r="R91" i="18" s="1"/>
  <c r="U91" i="18" s="1"/>
  <c r="Q92" i="18"/>
  <c r="R92" i="18" s="1"/>
  <c r="U92" i="18" s="1"/>
  <c r="Q93" i="18"/>
  <c r="R93" i="18" s="1"/>
  <c r="U93" i="18" s="1"/>
  <c r="Q94" i="18"/>
  <c r="R94" i="18" s="1"/>
  <c r="U94" i="18" s="1"/>
  <c r="Q95" i="18"/>
  <c r="R95" i="18" s="1"/>
  <c r="U95" i="18" s="1"/>
  <c r="Q96" i="18"/>
  <c r="R96" i="18" s="1"/>
  <c r="U96" i="18" s="1"/>
  <c r="Q97" i="18"/>
  <c r="R97" i="18" s="1"/>
  <c r="U97" i="18" s="1"/>
  <c r="Q98" i="18"/>
  <c r="R98" i="18" s="1"/>
  <c r="U98" i="18" s="1"/>
  <c r="Q99" i="18"/>
  <c r="R99" i="18" s="1"/>
  <c r="U99" i="18" s="1"/>
  <c r="Q100" i="18"/>
  <c r="R100" i="18" s="1"/>
  <c r="U100" i="18" s="1"/>
  <c r="Q101" i="18"/>
  <c r="R101" i="18" s="1"/>
  <c r="U101" i="18" s="1"/>
  <c r="Q102" i="18"/>
  <c r="R102" i="18" s="1"/>
  <c r="U102" i="18" s="1"/>
  <c r="Q103" i="18"/>
  <c r="R103" i="18" s="1"/>
  <c r="U103" i="18" s="1"/>
  <c r="Q104" i="18"/>
  <c r="R104" i="18" s="1"/>
  <c r="U104" i="18" s="1"/>
  <c r="Q105" i="18"/>
  <c r="R105" i="18" s="1"/>
  <c r="U105" i="18" s="1"/>
  <c r="Q106" i="18"/>
  <c r="R106" i="18" s="1"/>
  <c r="U106" i="18" s="1"/>
  <c r="Q107" i="18"/>
  <c r="R107" i="18" s="1"/>
  <c r="U107" i="18" s="1"/>
  <c r="Q108" i="18"/>
  <c r="R108" i="18" s="1"/>
  <c r="U108" i="18" s="1"/>
  <c r="Q89" i="18"/>
  <c r="R89" i="18" s="1"/>
  <c r="U89" i="18" s="1"/>
  <c r="Q50" i="18"/>
  <c r="R50" i="18" s="1"/>
  <c r="U50" i="18" s="1"/>
  <c r="Q51" i="18"/>
  <c r="R51" i="18" s="1"/>
  <c r="U51" i="18" s="1"/>
  <c r="Q52" i="18"/>
  <c r="R52" i="18" s="1"/>
  <c r="U52" i="18" s="1"/>
  <c r="Q53" i="18"/>
  <c r="R53" i="18" s="1"/>
  <c r="U53" i="18" s="1"/>
  <c r="Q54" i="18"/>
  <c r="R54" i="18" s="1"/>
  <c r="U54" i="18" s="1"/>
  <c r="Q55" i="18"/>
  <c r="R55" i="18" s="1"/>
  <c r="U55" i="18" s="1"/>
  <c r="Q56" i="18"/>
  <c r="R56" i="18" s="1"/>
  <c r="U56" i="18" s="1"/>
  <c r="Q57" i="18"/>
  <c r="R57" i="18" s="1"/>
  <c r="U57" i="18" s="1"/>
  <c r="Q58" i="18"/>
  <c r="R58" i="18" s="1"/>
  <c r="U58" i="18" s="1"/>
  <c r="Q59" i="18"/>
  <c r="R59" i="18" s="1"/>
  <c r="U59" i="18" s="1"/>
  <c r="Q60" i="18"/>
  <c r="R60" i="18" s="1"/>
  <c r="U60" i="18" s="1"/>
  <c r="Q61" i="18"/>
  <c r="R61" i="18" s="1"/>
  <c r="U61" i="18" s="1"/>
  <c r="Q62" i="18"/>
  <c r="R62" i="18" s="1"/>
  <c r="U62" i="18" s="1"/>
  <c r="Q63" i="18"/>
  <c r="R63" i="18" s="1"/>
  <c r="U63" i="18" s="1"/>
  <c r="Q64" i="18"/>
  <c r="R64" i="18" s="1"/>
  <c r="U64" i="18" s="1"/>
  <c r="Q65" i="18"/>
  <c r="R65" i="18" s="1"/>
  <c r="U65" i="18" s="1"/>
  <c r="Q66" i="18"/>
  <c r="R66" i="18" s="1"/>
  <c r="U66" i="18" s="1"/>
  <c r="Q67" i="18"/>
  <c r="R67" i="18" s="1"/>
  <c r="U67" i="18" s="1"/>
  <c r="Q68" i="18"/>
  <c r="R68" i="18" s="1"/>
  <c r="U68" i="18" s="1"/>
  <c r="Q69" i="18"/>
  <c r="R69" i="18" s="1"/>
  <c r="U69" i="18" s="1"/>
  <c r="Q70" i="18"/>
  <c r="R70" i="18" s="1"/>
  <c r="U70" i="18" s="1"/>
  <c r="Q71" i="18"/>
  <c r="R71" i="18" s="1"/>
  <c r="U71" i="18" s="1"/>
  <c r="Q72" i="18"/>
  <c r="R72" i="18" s="1"/>
  <c r="U72" i="18" s="1"/>
  <c r="Q73" i="18"/>
  <c r="R73" i="18" s="1"/>
  <c r="U73" i="18" s="1"/>
  <c r="Q74" i="18"/>
  <c r="R74" i="18" s="1"/>
  <c r="U74" i="18" s="1"/>
  <c r="Q75" i="18"/>
  <c r="R75" i="18" s="1"/>
  <c r="U75" i="18" s="1"/>
  <c r="Q76" i="18"/>
  <c r="R76" i="18" s="1"/>
  <c r="U76" i="18" s="1"/>
  <c r="Q77" i="18"/>
  <c r="R77" i="18" s="1"/>
  <c r="U77" i="18" s="1"/>
  <c r="Q78" i="18"/>
  <c r="R78" i="18" s="1"/>
  <c r="U78" i="18" s="1"/>
  <c r="Q79" i="18"/>
  <c r="R79" i="18" s="1"/>
  <c r="U79" i="18" s="1"/>
  <c r="Q80" i="18"/>
  <c r="R80" i="18" s="1"/>
  <c r="U80" i="18" s="1"/>
  <c r="Q81" i="18"/>
  <c r="R81" i="18" s="1"/>
  <c r="U81" i="18" s="1"/>
  <c r="Q82" i="18"/>
  <c r="R82" i="18" s="1"/>
  <c r="U82" i="18" s="1"/>
  <c r="Q83" i="18"/>
  <c r="R83" i="18" s="1"/>
  <c r="U83" i="18" s="1"/>
  <c r="Q84" i="18"/>
  <c r="R84" i="18" s="1"/>
  <c r="U84" i="18" s="1"/>
  <c r="Q85" i="18"/>
  <c r="R85" i="18" s="1"/>
  <c r="U85" i="18" s="1"/>
  <c r="Q86" i="18"/>
  <c r="R86" i="18" s="1"/>
  <c r="U86" i="18" s="1"/>
  <c r="Q87" i="18"/>
  <c r="R87" i="18" s="1"/>
  <c r="U87" i="18" s="1"/>
  <c r="Q88" i="18"/>
  <c r="R88" i="18" s="1"/>
  <c r="U88" i="18" s="1"/>
  <c r="Q49" i="18"/>
  <c r="R49" i="18" s="1"/>
  <c r="U49" i="18" s="1"/>
  <c r="Q11" i="18"/>
  <c r="R11" i="18" s="1"/>
  <c r="U11" i="18" s="1"/>
  <c r="Q12" i="18"/>
  <c r="R12" i="18" s="1"/>
  <c r="U12" i="18" s="1"/>
  <c r="Q13" i="18"/>
  <c r="R13" i="18" s="1"/>
  <c r="U13" i="18" s="1"/>
  <c r="Q14" i="18"/>
  <c r="R14" i="18" s="1"/>
  <c r="U14" i="18" s="1"/>
  <c r="Q15" i="18"/>
  <c r="R15" i="18" s="1"/>
  <c r="U15" i="18" s="1"/>
  <c r="Q16" i="18"/>
  <c r="R16" i="18" s="1"/>
  <c r="U16" i="18" s="1"/>
  <c r="Q17" i="18"/>
  <c r="R17" i="18" s="1"/>
  <c r="U17" i="18" s="1"/>
  <c r="Q18" i="18"/>
  <c r="R18" i="18" s="1"/>
  <c r="U18" i="18" s="1"/>
  <c r="Q19" i="18"/>
  <c r="R19" i="18" s="1"/>
  <c r="U19" i="18" s="1"/>
  <c r="Q20" i="18"/>
  <c r="R20" i="18" s="1"/>
  <c r="U20" i="18" s="1"/>
  <c r="Q21" i="18"/>
  <c r="R21" i="18" s="1"/>
  <c r="U21" i="18" s="1"/>
  <c r="Q22" i="18"/>
  <c r="R22" i="18" s="1"/>
  <c r="U22" i="18" s="1"/>
  <c r="Q23" i="18"/>
  <c r="R23" i="18" s="1"/>
  <c r="U23" i="18" s="1"/>
  <c r="Q24" i="18"/>
  <c r="R24" i="18" s="1"/>
  <c r="U24" i="18" s="1"/>
  <c r="Q25" i="18"/>
  <c r="R25" i="18" s="1"/>
  <c r="U25" i="18" s="1"/>
  <c r="Q26" i="18"/>
  <c r="R26" i="18" s="1"/>
  <c r="U26" i="18" s="1"/>
  <c r="Q27" i="18"/>
  <c r="R27" i="18" s="1"/>
  <c r="U27" i="18" s="1"/>
  <c r="Q28" i="18"/>
  <c r="R28" i="18" s="1"/>
  <c r="U28" i="18" s="1"/>
  <c r="Q29" i="18"/>
  <c r="R29" i="18" s="1"/>
  <c r="U29" i="18" s="1"/>
  <c r="Q30" i="18"/>
  <c r="R30" i="18" s="1"/>
  <c r="U30" i="18" s="1"/>
  <c r="Q31" i="18"/>
  <c r="R31" i="18" s="1"/>
  <c r="U31" i="18" s="1"/>
  <c r="Q32" i="18"/>
  <c r="R32" i="18" s="1"/>
  <c r="U32" i="18" s="1"/>
  <c r="Q33" i="18"/>
  <c r="R33" i="18" s="1"/>
  <c r="U33" i="18" s="1"/>
  <c r="Q34" i="18"/>
  <c r="R34" i="18" s="1"/>
  <c r="U34" i="18" s="1"/>
  <c r="Q35" i="18"/>
  <c r="R35" i="18" s="1"/>
  <c r="U35" i="18" s="1"/>
  <c r="Q36" i="18"/>
  <c r="R36" i="18" s="1"/>
  <c r="U36" i="18" s="1"/>
  <c r="Q37" i="18"/>
  <c r="R37" i="18" s="1"/>
  <c r="U37" i="18" s="1"/>
  <c r="Q38" i="18"/>
  <c r="R38" i="18" s="1"/>
  <c r="U38" i="18" s="1"/>
  <c r="Q39" i="18"/>
  <c r="R39" i="18" s="1"/>
  <c r="U39" i="18" s="1"/>
  <c r="Q40" i="18"/>
  <c r="R40" i="18" s="1"/>
  <c r="U40" i="18" s="1"/>
  <c r="Q41" i="18"/>
  <c r="R41" i="18" s="1"/>
  <c r="U41" i="18" s="1"/>
  <c r="Q42" i="18"/>
  <c r="R42" i="18" s="1"/>
  <c r="U42" i="18" s="1"/>
  <c r="Q43" i="18"/>
  <c r="R43" i="18" s="1"/>
  <c r="U43" i="18" s="1"/>
  <c r="Q44" i="18"/>
  <c r="R44" i="18" s="1"/>
  <c r="U44" i="18" s="1"/>
  <c r="Q45" i="18"/>
  <c r="R45" i="18" s="1"/>
  <c r="U45" i="18" s="1"/>
  <c r="Q46" i="18"/>
  <c r="R46" i="18" s="1"/>
  <c r="U46" i="18" s="1"/>
  <c r="Q47" i="18"/>
  <c r="R47" i="18" s="1"/>
  <c r="U47" i="18" s="1"/>
  <c r="Q48" i="18"/>
  <c r="R48" i="18" s="1"/>
  <c r="U48" i="18" s="1"/>
  <c r="Q10" i="18"/>
  <c r="R10" i="18" s="1"/>
  <c r="U10" i="18" s="1"/>
  <c r="Q9" i="18"/>
  <c r="T9" i="18" s="1"/>
  <c r="T16" i="18" l="1"/>
  <c r="T48" i="18"/>
  <c r="T32" i="18"/>
  <c r="T36" i="18"/>
  <c r="T20" i="18"/>
  <c r="T44" i="18"/>
  <c r="T28" i="18"/>
  <c r="T12" i="18"/>
  <c r="T40" i="18"/>
  <c r="T24" i="18"/>
  <c r="T112" i="18"/>
  <c r="T100" i="18"/>
  <c r="T88" i="18"/>
  <c r="T76" i="18"/>
  <c r="T64" i="18"/>
  <c r="T111" i="18"/>
  <c r="T107" i="18"/>
  <c r="T103" i="18"/>
  <c r="T99" i="18"/>
  <c r="T95" i="18"/>
  <c r="T91" i="18"/>
  <c r="T87" i="18"/>
  <c r="T83" i="18"/>
  <c r="T79" i="18"/>
  <c r="T75" i="18"/>
  <c r="T71" i="18"/>
  <c r="T67" i="18"/>
  <c r="T63" i="18"/>
  <c r="T59" i="18"/>
  <c r="T55" i="18"/>
  <c r="T51" i="18"/>
  <c r="T47" i="18"/>
  <c r="T43" i="18"/>
  <c r="T39" i="18"/>
  <c r="T35" i="18"/>
  <c r="T31" i="18"/>
  <c r="T27" i="18"/>
  <c r="T23" i="18"/>
  <c r="T19" i="18"/>
  <c r="T15" i="18"/>
  <c r="T11" i="18"/>
  <c r="T104" i="18"/>
  <c r="T92" i="18"/>
  <c r="T80" i="18"/>
  <c r="T68" i="18"/>
  <c r="T52" i="18"/>
  <c r="T110" i="18"/>
  <c r="T106" i="18"/>
  <c r="T102" i="18"/>
  <c r="T98" i="18"/>
  <c r="T94" i="18"/>
  <c r="T90" i="18"/>
  <c r="T86" i="18"/>
  <c r="T82" i="18"/>
  <c r="T78" i="18"/>
  <c r="T74" i="18"/>
  <c r="T70" i="18"/>
  <c r="T66" i="18"/>
  <c r="T62" i="18"/>
  <c r="T58" i="18"/>
  <c r="T54" i="18"/>
  <c r="T50" i="18"/>
  <c r="T46" i="18"/>
  <c r="T42" i="18"/>
  <c r="T38" i="18"/>
  <c r="T34" i="18"/>
  <c r="T30" i="18"/>
  <c r="T26" i="18"/>
  <c r="T22" i="18"/>
  <c r="T18" i="18"/>
  <c r="T14" i="18"/>
  <c r="T10" i="18"/>
  <c r="T108" i="18"/>
  <c r="T96" i="18"/>
  <c r="T84" i="18"/>
  <c r="T72" i="18"/>
  <c r="T60" i="18"/>
  <c r="T56" i="18"/>
  <c r="T109" i="18"/>
  <c r="T105" i="18"/>
  <c r="T101" i="18"/>
  <c r="T97" i="18"/>
  <c r="T93" i="18"/>
  <c r="T89" i="18"/>
  <c r="T85" i="18"/>
  <c r="T81" i="18"/>
  <c r="T77" i="18"/>
  <c r="T73" i="18"/>
  <c r="T69" i="18"/>
  <c r="T65" i="18"/>
  <c r="T61" i="18"/>
  <c r="T57" i="18"/>
  <c r="T53" i="18"/>
  <c r="T49" i="18"/>
  <c r="T45" i="18"/>
  <c r="T41" i="18"/>
  <c r="T37" i="18"/>
  <c r="T33" i="18"/>
  <c r="T29" i="18"/>
  <c r="T25" i="18"/>
  <c r="T21" i="18"/>
  <c r="T17" i="18"/>
  <c r="T13" i="18"/>
  <c r="R9" i="18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T129" i="18" l="1"/>
  <c r="U9" i="18"/>
  <c r="U129" i="18" s="1"/>
</calcChain>
</file>

<file path=xl/sharedStrings.xml><?xml version="1.0" encoding="utf-8"?>
<sst xmlns="http://schemas.openxmlformats.org/spreadsheetml/2006/main" count="1188" uniqueCount="288">
  <si>
    <t>Cod clasif.</t>
  </si>
  <si>
    <t>Denumirea bunului</t>
  </si>
  <si>
    <t>Elemente de identificare</t>
  </si>
  <si>
    <t>Denumire act proprietate sau alte acte doveditoare</t>
  </si>
  <si>
    <t>Situatia juridica</t>
  </si>
  <si>
    <t>Încheiere de intabulare</t>
  </si>
  <si>
    <t>Elemente de identificare descriptive</t>
  </si>
  <si>
    <t>Adresa</t>
  </si>
  <si>
    <t>Tip artera</t>
  </si>
  <si>
    <t>Denumire</t>
  </si>
  <si>
    <t>Nr. Postal</t>
  </si>
  <si>
    <t>Nr./data</t>
  </si>
  <si>
    <t>Emitent</t>
  </si>
  <si>
    <t>Nr. inv. Adm</t>
  </si>
  <si>
    <t xml:space="preserve">Nr. inv. </t>
  </si>
  <si>
    <t>Anul dobândirii/ dării în folosinţă</t>
  </si>
  <si>
    <t>Nr Carte Func./CI auto</t>
  </si>
  <si>
    <t>QP-2268-0322-060-121-EES—VER.312</t>
  </si>
  <si>
    <t>QP-2269-0322-060-121-EES—VER.312</t>
  </si>
  <si>
    <t>QP-2270-0322-060-121-EES—VER.312</t>
  </si>
  <si>
    <t>QP-2271-0322-060-121-EES—VER.312</t>
  </si>
  <si>
    <t>QP-2272-0322-060-121-EES—VER.312</t>
  </si>
  <si>
    <t>QP-2273-0322-060-121-EES—VER.312</t>
  </si>
  <si>
    <t>QP-2274-0322-060-121-EES—VER.312</t>
  </si>
  <si>
    <t>QP-2275-0322-060-121-EES—VER.312</t>
  </si>
  <si>
    <t>QP-2276-0322-060-121-EES—VER.312</t>
  </si>
  <si>
    <t>QP-2277-0322-060-121-EES—VER.312</t>
  </si>
  <si>
    <t>QP-2278-0322-060-121-EES—VER.312</t>
  </si>
  <si>
    <t>QP-2279-0322-060-121-EES—VER.312</t>
  </si>
  <si>
    <t>QP-2280-0322-060-121-EES—VER.312</t>
  </si>
  <si>
    <t>QP-2281-0322-060-121-EES—VER.312</t>
  </si>
  <si>
    <t>QP-2282-0322-060-121-EES—VER.312</t>
  </si>
  <si>
    <t>QP-2283-0322-060-121-EES—VER.312</t>
  </si>
  <si>
    <t>QP-2284-0322-060-121-EES—VER.312</t>
  </si>
  <si>
    <t>QP-2285-0322-060-121-EES—VER.312</t>
  </si>
  <si>
    <t>QP-2286-0322-060-121-EES—VER.312</t>
  </si>
  <si>
    <t>QP-2287-0322-060-121-EES—VER.312</t>
  </si>
  <si>
    <t>QP-2288-0322-060-121-EES—VER.312</t>
  </si>
  <si>
    <t>QP-2289-0322-060-121-EES—VER.312</t>
  </si>
  <si>
    <t>QP-2290-0322-060-121-EES—VER.312</t>
  </si>
  <si>
    <t>QP-2291-0322-060-121-EES—VER.312</t>
  </si>
  <si>
    <t>QP-2292-0322-060-121-EES—VER.312</t>
  </si>
  <si>
    <t>QP-2293-0322-060-121-EES—VER.312</t>
  </si>
  <si>
    <t>QP-2294-0322-060-121-EES—VER.312</t>
  </si>
  <si>
    <t>QP-2296-0322-060-121-EES—VER.312</t>
  </si>
  <si>
    <t>QP-2295-0322-060-121-EES—VER.312</t>
  </si>
  <si>
    <t>QP-2297-0322-060-121-EES—VER.312</t>
  </si>
  <si>
    <t>QP-2298-0322-060-121-EES—VER.312</t>
  </si>
  <si>
    <t>QP-2299-0322-060-121-EES—VER.312</t>
  </si>
  <si>
    <t>QP-2300-0322-060-121-EES—VER.312</t>
  </si>
  <si>
    <t>QP-2301-0322-060-121-EES—VER.312</t>
  </si>
  <si>
    <t>QP-2302-0322-060-121-EES—VER.312</t>
  </si>
  <si>
    <t>QP-2303-0322-060-121-EES—VER.312</t>
  </si>
  <si>
    <t>QP-2304-0322-060-121-EES—VER.312</t>
  </si>
  <si>
    <t>QP-2305-0322-060-121-EES—VER.312</t>
  </si>
  <si>
    <t>QP-2306-0322-060-121-EES—VER.312</t>
  </si>
  <si>
    <t>QP-2370-0622-060-121-EES—VER.312</t>
  </si>
  <si>
    <t>SUU24116ENB024747</t>
  </si>
  <si>
    <t>SUU24116ENB024748</t>
  </si>
  <si>
    <t>SUU24116ENB024752</t>
  </si>
  <si>
    <t>SUU24116ENB024755</t>
  </si>
  <si>
    <t>SUU24116ENB024756</t>
  </si>
  <si>
    <t>SUU24116ENB024758</t>
  </si>
  <si>
    <t>SUU24116ENB024765</t>
  </si>
  <si>
    <t>SUU24116ENB024767</t>
  </si>
  <si>
    <t>SUU24116ENB024770</t>
  </si>
  <si>
    <t>Costache Negri</t>
  </si>
  <si>
    <t>Parcare Bowling</t>
  </si>
  <si>
    <t>2022</t>
  </si>
  <si>
    <t>FF</t>
  </si>
  <si>
    <t>Solaris Bus &amp; Coach sp. z.o.o.</t>
  </si>
  <si>
    <t>SUU24116ENB024749</t>
  </si>
  <si>
    <t>SUU24116ENB024753</t>
  </si>
  <si>
    <t>SUU24116ENB024754</t>
  </si>
  <si>
    <t>SUU24116ENB024757</t>
  </si>
  <si>
    <t>SUU24116ENB024759</t>
  </si>
  <si>
    <t>SUU24116ENB024760</t>
  </si>
  <si>
    <t>SUU24116ENB024762</t>
  </si>
  <si>
    <t>SUU24116ENB024761</t>
  </si>
  <si>
    <t>SUU24116ENB024769</t>
  </si>
  <si>
    <t>SUU24116ENB024766</t>
  </si>
  <si>
    <t>SUU24116ENB024763</t>
  </si>
  <si>
    <t>4862365069/15.06.2022</t>
  </si>
  <si>
    <t>4862365077/15.06.2022</t>
  </si>
  <si>
    <t>4862365079/15.06.2022</t>
  </si>
  <si>
    <t>4862365079/12.06.2022</t>
  </si>
  <si>
    <t>4861012341/28.06.2022</t>
  </si>
  <si>
    <t>4861012340/28.06.2022</t>
  </si>
  <si>
    <t>4861012342/28.06.2022</t>
  </si>
  <si>
    <t>4861012343/28.06.2022</t>
  </si>
  <si>
    <t>4861012344/28.06.2022</t>
  </si>
  <si>
    <t>4861012345/28.06.2022</t>
  </si>
  <si>
    <t>4861012367/30.06.2022</t>
  </si>
  <si>
    <t>4861012368/30.06.2022</t>
  </si>
  <si>
    <t>4861012370/3006.2022</t>
  </si>
  <si>
    <t>4861012371/30.06.2022</t>
  </si>
  <si>
    <t>4861012411/20.07.2022</t>
  </si>
  <si>
    <t>4861012412/20.07.2022</t>
  </si>
  <si>
    <t>4861012414/20.07.2022</t>
  </si>
  <si>
    <t>4861012415/20.07.2022</t>
  </si>
  <si>
    <t>4861012416/20.07.2022</t>
  </si>
  <si>
    <t>4861012417/20.07.2022</t>
  </si>
  <si>
    <t>4861012420/21.07.2022</t>
  </si>
  <si>
    <t>4861012421/21.07.2022</t>
  </si>
  <si>
    <t>4861012439/25.07.2022</t>
  </si>
  <si>
    <t>4861012445/28.07.2022</t>
  </si>
  <si>
    <t>ANEXA NR.2 - INVENTARUL BUNURILOR UTILIZATE DE OPERATOR ÎN REALIZAREA SERVICIULUI DE TRANSPORT PUBLIC LOCAL DE CĂLĂTORI</t>
  </si>
  <si>
    <t xml:space="preserve">ANEXA 2.1- INVENTARUL BUNURILOR DE RETUR CE ALCĂTUIESC DOMENIUL PUBLIC ȘI PRIVAT AL UAT-URILOR MEMBRE  </t>
  </si>
  <si>
    <t>SUU24116ENB024775</t>
  </si>
  <si>
    <t xml:space="preserve"> 2.1.A.1 INVENTARUL BUNURILOR CE ALCATUIESC DOMENIUL PUBLIC AL MUNICIPIULUI PITEȘTI   
</t>
  </si>
  <si>
    <t>SUU24116ENB024750</t>
  </si>
  <si>
    <t>SUU24116ENB024764</t>
  </si>
  <si>
    <t>SUU24116ENB024768</t>
  </si>
  <si>
    <t>SUU24116ENB024771</t>
  </si>
  <si>
    <t>SUU24116ENB024772</t>
  </si>
  <si>
    <t>SUU24116ENB024773</t>
  </si>
  <si>
    <t>SUU24116ENB024774</t>
  </si>
  <si>
    <t>SUU24116ENB024776</t>
  </si>
  <si>
    <t>SUU24116ENB024777</t>
  </si>
  <si>
    <t>SUU24116ENB024778</t>
  </si>
  <si>
    <t>SUU24116ENB024779</t>
  </si>
  <si>
    <t>SUU24116ENB024780</t>
  </si>
  <si>
    <t>SUU24116ENB024781</t>
  </si>
  <si>
    <t>SUU24116ENB024782</t>
  </si>
  <si>
    <t>SUU24116ENB024783</t>
  </si>
  <si>
    <t>SUU24116ENB024784</t>
  </si>
  <si>
    <t>SUU24116ENB024785</t>
  </si>
  <si>
    <t>SUU24116ENB024786</t>
  </si>
  <si>
    <t>4861012916/17.11.2022</t>
  </si>
  <si>
    <t>4861012853/31.10.2022</t>
  </si>
  <si>
    <t>4861012854/31.10.2022</t>
  </si>
  <si>
    <t>4861012855/31.10.2022</t>
  </si>
  <si>
    <t>4861012856/31.10.2022</t>
  </si>
  <si>
    <t>4861012857/31.10.2022</t>
  </si>
  <si>
    <t>4861012858/31.10.2022</t>
  </si>
  <si>
    <t>4861012859/31.10.2022</t>
  </si>
  <si>
    <t>4861012794/13.10.2022</t>
  </si>
  <si>
    <t>4861012793/13.10.2022</t>
  </si>
  <si>
    <t>4861012498/14.10.2022</t>
  </si>
  <si>
    <t>4861012500/14.10.2022</t>
  </si>
  <si>
    <t>4861012499/14.10.2022</t>
  </si>
  <si>
    <t>4861012555/18.08.2022</t>
  </si>
  <si>
    <t>4861012527/11.08.2022</t>
  </si>
  <si>
    <t>4861012526/11.08.2022</t>
  </si>
  <si>
    <t>4861012482/01.08.2022</t>
  </si>
  <si>
    <t>4861012481/01.08.2022</t>
  </si>
  <si>
    <t>SUU24116ENB024751</t>
  </si>
  <si>
    <t>2.1.16.5</t>
  </si>
  <si>
    <t>2.3.5.2</t>
  </si>
  <si>
    <t>2.3.5.3</t>
  </si>
  <si>
    <t>WEB62833113294353</t>
  </si>
  <si>
    <t>2023</t>
  </si>
  <si>
    <t>1800014356/20.04.2023</t>
  </si>
  <si>
    <t>Daimler Truck &amp; Bus Romania SRL</t>
  </si>
  <si>
    <t>WEB62833113294634</t>
  </si>
  <si>
    <t>1800014360/20.04.2023</t>
  </si>
  <si>
    <t>WEB62833113294636</t>
  </si>
  <si>
    <t>1800014362/20.04.2023</t>
  </si>
  <si>
    <t>WEB62833113294638</t>
  </si>
  <si>
    <t>1800014364/20.04.2023</t>
  </si>
  <si>
    <t>WEB62833113294354</t>
  </si>
  <si>
    <t>1800014358/20.04.2023</t>
  </si>
  <si>
    <t>WEB62833113400634</t>
  </si>
  <si>
    <t>1800015697/30.06.2023</t>
  </si>
  <si>
    <t>WEB62833113400635</t>
  </si>
  <si>
    <t>1800015698/30.06.2023</t>
  </si>
  <si>
    <t>WEB62833113400636</t>
  </si>
  <si>
    <t>1800015699/30.06.2023</t>
  </si>
  <si>
    <t>WEB62833113400637</t>
  </si>
  <si>
    <t>1800015700/30.06.2023</t>
  </si>
  <si>
    <t>WEB62833113400638</t>
  </si>
  <si>
    <t>1800015701/30.06.2023</t>
  </si>
  <si>
    <t>WEB62833113400639</t>
  </si>
  <si>
    <t>1800015702/30.06.2023</t>
  </si>
  <si>
    <t>WEB62833113400640</t>
  </si>
  <si>
    <t>1800015703/30.06.2023</t>
  </si>
  <si>
    <t>WEB62833113400642</t>
  </si>
  <si>
    <t>1800015704/30.06.2023</t>
  </si>
  <si>
    <t>WEB62833113400643</t>
  </si>
  <si>
    <t>1800015705/30.06.2023</t>
  </si>
  <si>
    <t>WEB62833113400645</t>
  </si>
  <si>
    <t>1800015706/30.06.2023</t>
  </si>
  <si>
    <t>WEB62833113400646</t>
  </si>
  <si>
    <t>1800015707/30.06.2023</t>
  </si>
  <si>
    <t>WEB62833113400641</t>
  </si>
  <si>
    <t>1800016169/27.07.2023</t>
  </si>
  <si>
    <t>WEB62833113400644</t>
  </si>
  <si>
    <t>1800016171/27.07.2023</t>
  </si>
  <si>
    <t>WEB62833113400647</t>
  </si>
  <si>
    <t>1800016172/27.07.2023</t>
  </si>
  <si>
    <t>WEB62833113400648</t>
  </si>
  <si>
    <t>1800016173/27.07.2023</t>
  </si>
  <si>
    <t>AUTOBUZ SOLARIS URBINO 12 electric NE</t>
  </si>
  <si>
    <t xml:space="preserve">1.Bunurile ce fac obiectul prezentei anexe fac obiectul unui contract de finantare din fonduri europene.  Valorile se vor actualiza functie de data punerii la dispozitie a bunurilor de catre Primaria Pitesti.       
</t>
  </si>
  <si>
    <t>AUTOBUZ MERCEDES BENZ Conecto Hibrid 12 m</t>
  </si>
  <si>
    <t>NOTĂ:</t>
  </si>
  <si>
    <t>QP-2237-0522-300-12A-EES-VER.624</t>
  </si>
  <si>
    <t>4862389203/15.11.2022</t>
  </si>
  <si>
    <t>QP-2238-0522-300-12A-EES-VER.624</t>
  </si>
  <si>
    <t>4862384598/14.10.2022</t>
  </si>
  <si>
    <t>QP-2240-0622-300-12A-EES-VER.624</t>
  </si>
  <si>
    <t>QP-2239-0522-300-12A-EES-VER.624</t>
  </si>
  <si>
    <t>2.1.16.3.1</t>
  </si>
  <si>
    <t>PTAB</t>
  </si>
  <si>
    <t>INELCO MON IMPEX S.R.L.</t>
  </si>
  <si>
    <t>51064/13.09.2019</t>
  </si>
  <si>
    <t>33011/13.06.2019</t>
  </si>
  <si>
    <t>Costache Negri nr.30</t>
  </si>
  <si>
    <t>2.1.16.6</t>
  </si>
  <si>
    <t>Instalații Electrice subterane pt.PTAB</t>
  </si>
  <si>
    <t>FOREST ELECTRO GROUP S.R.L.</t>
  </si>
  <si>
    <t>4665/ 20.06.2022</t>
  </si>
  <si>
    <t>4862365068/ 15.06.2022</t>
  </si>
  <si>
    <t>4862365069/ 15.06.2022</t>
  </si>
  <si>
    <t>4862365077/ 15.06.2022</t>
  </si>
  <si>
    <t>4862365079/ 15.06.2022</t>
  </si>
  <si>
    <t>2826/ 14.12.2023</t>
  </si>
  <si>
    <t>2827/ 14.12.2023</t>
  </si>
  <si>
    <t>Independentei</t>
  </si>
  <si>
    <t>Ghe. Doja</t>
  </si>
  <si>
    <t xml:space="preserve">2.COD CLASIFICARE, conform HG 2139/2004, privind catalogul de clasificare a duratelor normale de funcționare a mijloacelor fixe, autobuze electrice: 2.3.5.2 ( mijloace de transport electric urban pe pneuri- durata normala 6-10 ani. Durata de amortizare considerata este 10 ani.       
</t>
  </si>
  <si>
    <t xml:space="preserve">3.COD CLASIFICARE, conform HG 2139/2004, privind catalogul de clasificare a duratelor normale de funcționare a mijloacelor fixe, autobuze hibrid  2.3.5.3 ( Alte mijloace specifice pentru transportul urban de calatori neregasite in cadrul clasei 2.3.5.- durata normala 8-12 ani). Durata de amortizare considerata este 12 ani. </t>
  </si>
  <si>
    <t xml:space="preserve">4.COD CLASIFICARE, conform HG 2139/2004, privind catalogul de clasificare a duratelor normale de funcționare a mijloacelor fixe, PTAB: 2.1.16.3.1  Durata de amortizare considerata este 20 ani.
</t>
  </si>
  <si>
    <t xml:space="preserve">5.COD CLASIFICARE, conform HG 2139/2004, privind catalogul de clasificare a duratelor normale de funcționare a mijloacelor fixe, stații electrice lente și stații electrice rapide: 2.1.16.6. (Alte mașini, utilaje și instalații neregăsite în cadrul clasei 2.1.16.). Durata de amortizare considerata este 12 ani.  </t>
  </si>
  <si>
    <t>Valoare de inventar cu TVA</t>
  </si>
  <si>
    <t>Durată (luni)</t>
  </si>
  <si>
    <t>120</t>
  </si>
  <si>
    <t>144</t>
  </si>
  <si>
    <t>240</t>
  </si>
  <si>
    <t>10404/ 17.02.2022</t>
  </si>
  <si>
    <t>Valoare Amortizare anuală (lei cu TVA)</t>
  </si>
  <si>
    <t>4861012366/ 30.06.2022</t>
  </si>
  <si>
    <t>4861012413/ 20.07.2022</t>
  </si>
  <si>
    <t>Statie incarcare rapida</t>
  </si>
  <si>
    <t xml:space="preserve">Statie incarcare lenta </t>
  </si>
  <si>
    <t>1.3.7.3</t>
  </si>
  <si>
    <t>PVRTL</t>
  </si>
  <si>
    <t>MUNICIPIUL PITESTI</t>
  </si>
  <si>
    <t>420</t>
  </si>
  <si>
    <t>74991/ 20.12.2023</t>
  </si>
  <si>
    <t>Nr.cadastral:84328 platformă betonată în suprafață de 4.452 mp. Platformă asigură accesul la 44 stații de încărcare a autobuzelor electrice (40 de stații lente și 4 stații rapide). Pe platformă sunt amplasate 12 firide de distribuție, aferente PTAB 20/0,4 kv-x 1600kVA. Firidele de distribuție și stațiile  de încărcare sunt alimentate cu energie electrică prin intermediul unor linii electrice subterane LES 0,4kv, pozate în profile tipizate de săpătură de tip M și T. LES0,4kv s-au realizat de tip M și T.LES 0,4 kv s-au realizat cu cabluri de cupru tip C2XAb(z)Y</t>
  </si>
  <si>
    <t>Platforma parcare asfaltata pentru autobuze electrice</t>
  </si>
  <si>
    <t>2024</t>
  </si>
  <si>
    <t>Cap linie autobuz nr. 7</t>
  </si>
  <si>
    <t>51064/ 13.09.2019</t>
  </si>
  <si>
    <t>1.3.24</t>
  </si>
  <si>
    <t>10404/ 17.02.2023</t>
  </si>
  <si>
    <t>60</t>
  </si>
  <si>
    <t>96</t>
  </si>
  <si>
    <t xml:space="preserve">Platformă betonată îmbrăcăminte asfalt aferentă stație așteptare călători
str. Costache Negri, nr. 30
</t>
  </si>
  <si>
    <t xml:space="preserve">Numar cadastral: 84328
Suprafață de 1652,16 mp + spațiu verde în suprafață de 71,79 mp.
Pe platformă sunt amplasate 2 stații așteptare autobuz, 1 container sală așteptare călători, 1 container grupuri sanitare, 1 container grup sanitar persoane cu dizabilități, 2 totem-uri informare călători, 2 coșuri de gunoi cu 3 compartimente colectare selectivă.
</t>
  </si>
  <si>
    <t xml:space="preserve">Platformă betonată îmbrăcăminte piatră cubică aferentă stație așteptare călători
str. Gh. Doja (cap de linie autobuz nr. 7)
</t>
  </si>
  <si>
    <t xml:space="preserve">Numar cadastral: 91155
Suprafață de 850,61 mp + spațiu verde în suprafață de 49,75 mp
Pe platformă sunt amplasate 2 stații așteptare autobuz, 1 totem informare călători, 2 coșuri de gunoi cu 3 compartimente colectare selectivă.
</t>
  </si>
  <si>
    <t xml:space="preserve">Stație așteptare călători
str. Costache Negri, nr. 30
</t>
  </si>
  <si>
    <t>Model UMM1110, dimensiuni 5580x1855xh 2550 mm, structura din otel galvanizat, pereti spate si laterali din sticla securizata, doua banci cu sezut din lemn tropical cu 2 posturi de USB de incarcare, un panou de geam din acoperis cu sticla fotovoltaica (2 buc).</t>
  </si>
  <si>
    <t>Stație așteptare călători
str. Gh. Doja (cap de linie autobuz nr. 7)</t>
  </si>
  <si>
    <t>Model UMM1111, dimensiuni 4220x1855xh 2550 mm structura din otel galvanizat, pereti spate si laterali din sticla securizata, doua banci cu sezut din lemn tropical cu 2 posturi de USB de incarcare, un panou de geam din acoperis cu sticla fotovoltaica (2 buc)</t>
  </si>
  <si>
    <t>Sală așteptare călători tip container
str. Costache Negri, nr. 30</t>
  </si>
  <si>
    <t>Dimensiuni L – 9 m; l – 2,4 m; h – 2,55 m, structura din tabla zincata profilata la rece 4 mm, complet echipat, placat cu alucobond</t>
  </si>
  <si>
    <t>Grup sanitar tip container
str. Costache Negri, nr. 30</t>
  </si>
  <si>
    <t>Dimensiuni L – 6 m; l – 2,4 m; h – 2,55 m, structura din tabla zincata profilata la rece 4 mm, complet echipat, placat cu alucobond</t>
  </si>
  <si>
    <t>Grup sanitar tip container pentru persoane cu dizabilități
str. Costache Negri, nr. 30</t>
  </si>
  <si>
    <t>Dimensiuni L – 3 m; l – 2,4 m; h – 2,55 m, structura din tabla zincata profilata la rece 4 mm, complet echipat, placat cu alucobond</t>
  </si>
  <si>
    <t>2.1.22.8</t>
  </si>
  <si>
    <t xml:space="preserve">Panou informativ digital aferent stație așteptare călători
str. C. Negri, nr. 30
</t>
  </si>
  <si>
    <t>Totem digital dublu cu ecran LCD de 43’’ pentru exterior (2 buc)</t>
  </si>
  <si>
    <t xml:space="preserve">Panou informativ digital aferent stație așteptare călători
str. Gh. Doja (cap de linie autobuz nr. 7)
</t>
  </si>
  <si>
    <t>Totem digital dublu cu ecran LCD de 43’’ pentru exterior</t>
  </si>
  <si>
    <t>2.1.24.6</t>
  </si>
  <si>
    <t>Recipient gunoi
str. Costache Negri, nr. 30</t>
  </si>
  <si>
    <t>Prevăzut cu 3 compartimente pentru colectare selectiva, inox + lemn, cu capace si sistem de fixare (2 buc)</t>
  </si>
  <si>
    <t>Recipient gunoi
str. Gh. Doja (cap de linie autobuz nr. 7)</t>
  </si>
  <si>
    <t>6.COD CLASIFICARE, conform HG 2139/2004, privind catalogul de clasificare a duratelor normale de funcționare a mijloacelor fixe, parcare asfaltata si parcare betonata: 1.3.7.3 Infrastructură drumuri (publice, industriale, agricole),  alei, străzi și autostrăzi, cu toate accesoriile necesare (trotuare, borne, parcaje, parapete,marcaje, semne de circulație): cu imbracaminte din beton de ciment.</t>
  </si>
  <si>
    <t xml:space="preserve">7.COD CLASIFICARE, conform HG 2139/2004, privind catalogul de clasificare a duratelor normale de funcționare a mijloacelor fixe, 1.3.24 Constructii usoare pentru transporturi si telecomunicatii (baraci, magazii, soproane, cabane) </t>
  </si>
  <si>
    <t>8.COD CLASIFICARE, conform HG 2139/2004, privind catalogul de clasificare a duratelor normale de funcționare a mijloacelor fixe, 2.1.22.8 Unelte, dispozitive si instrumente pentru transporturi si telecomunicatii</t>
  </si>
  <si>
    <t xml:space="preserve">12.Bunurile prevăzute în prezenta anexa vor fi puse la dispoziția Operatorului pe bază de Proces-Verbal de predare- primire.  </t>
  </si>
  <si>
    <t>9.COD CLASIFICARE, conform HG 2139/2004, privind catalogul de clasificare a duratelor normale de funcționare a mijloacelor fixe, 2.1.24.6 Recipiente pentru depozitarea deseurilor menajere</t>
  </si>
  <si>
    <t>10.COD CLASIFICARE, conform HG 2139/2004, privind catalogul de clasificare a duratelor normale de funcționare a mijloacelor fixe, 3.3.5 Sisteme pentru identificare si controlul accesului, supraveghere si alarma la efractie</t>
  </si>
  <si>
    <t>11.COD CLASIFICARE, conform HG 2139/2004, privind catalogul de clasificare a duratelor normale de funcționare a mijloacelor fixe, 2.1.17.7 Alte masini, utilaje si instalatii neregasite in cadrul clasei 2.1.17.</t>
  </si>
  <si>
    <t>802015252; 802015253</t>
  </si>
  <si>
    <t>802015254; 802015255</t>
  </si>
  <si>
    <t>802015259;
802015260</t>
  </si>
  <si>
    <t>802015262;
802015263</t>
  </si>
  <si>
    <t>802015264;
802015265</t>
  </si>
  <si>
    <t>Tip act /Factură</t>
  </si>
  <si>
    <t>31556 10.06.2024</t>
  </si>
  <si>
    <t>31556/ 10.06.2024</t>
  </si>
  <si>
    <t>31556/ 10.06.2025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</si>
</sst>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ahoma"/>
      <family val="2"/>
      <charset val="238"/>
    </font>
    <font>
      <b/>
      <sz val="9"/>
      <name val="Tahoma"/>
      <family val="2"/>
      <charset val="238"/>
    </font>
    <font>
      <sz val="8"/>
      <name val="Calibri"/>
      <family val="2"/>
      <scheme val="minor"/>
    </font>
    <font>
      <b/>
      <sz val="12"/>
      <name val="Times New Roman"/>
      <family val="1"/>
      <charset val="238"/>
    </font>
    <font>
      <b/>
      <sz val="10"/>
      <name val="Tahoma"/>
      <family val="2"/>
    </font>
    <font>
      <b/>
      <sz val="12"/>
      <name val="Tahoma"/>
      <family val="2"/>
      <charset val="238"/>
    </font>
    <font>
      <sz val="10"/>
      <name val="Tahoma"/>
      <family val="2"/>
    </font>
    <font>
      <sz val="12"/>
      <name val="Times New Roman"/>
      <family val="1"/>
      <charset val="238"/>
    </font>
    <font>
      <b/>
      <i/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sz val="10"/>
      <color theme="1"/>
      <name val="Tahoma"/>
      <family val="2"/>
    </font>
    <font>
      <b/>
      <sz val="9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49" fontId="2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2" fillId="3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/>
    <xf numFmtId="4" fontId="3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4" fontId="11" fillId="3" borderId="0" xfId="0" applyNumberFormat="1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0" xfId="0" applyNumberFormat="1" applyFont="1" applyFill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12" fillId="3" borderId="0" xfId="0" applyNumberFormat="1" applyFont="1" applyFill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49" fontId="6" fillId="3" borderId="4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12" fillId="3" borderId="0" xfId="0" applyFont="1" applyFill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8" fillId="0" borderId="0" xfId="0" applyFont="1" applyAlignment="1">
      <alignment vertical="top" wrapText="1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0" fontId="6" fillId="3" borderId="0" xfId="0" applyFont="1" applyFill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left" wrapText="1"/>
    </xf>
    <xf numFmtId="0" fontId="9" fillId="0" borderId="0" xfId="0" applyFont="1" applyAlignment="1">
      <alignment horizontal="left" wrapText="1"/>
    </xf>
    <xf numFmtId="0" fontId="5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2"/>
  <sheetViews>
    <sheetView showGridLines="0" tabSelected="1" zoomScale="77" zoomScaleNormal="85" zoomScaleSheetLayoutView="85" workbookViewId="0">
      <selection activeCell="T1" sqref="T1:T1048576"/>
    </sheetView>
  </sheetViews>
  <sheetFormatPr defaultColWidth="9.140625" defaultRowHeight="22.5" customHeight="1" x14ac:dyDescent="0.25"/>
  <cols>
    <col min="1" max="1" width="7.85546875" style="2" customWidth="1"/>
    <col min="2" max="2" width="13.7109375" style="2" customWidth="1"/>
    <col min="3" max="3" width="9.28515625" style="2" customWidth="1"/>
    <col min="4" max="4" width="25.85546875" style="2" customWidth="1"/>
    <col min="5" max="5" width="27.140625" style="2" customWidth="1"/>
    <col min="6" max="6" width="13.42578125" style="2" customWidth="1"/>
    <col min="7" max="7" width="15.7109375" style="2" customWidth="1"/>
    <col min="8" max="8" width="7.28515625" style="2" customWidth="1"/>
    <col min="9" max="9" width="11.140625" style="2" customWidth="1"/>
    <col min="10" max="10" width="7.85546875" style="2" customWidth="1"/>
    <col min="11" max="11" width="12" style="5" customWidth="1"/>
    <col min="12" max="12" width="9.7109375" style="5" customWidth="1"/>
    <col min="13" max="13" width="13.85546875" style="6" customWidth="1"/>
    <col min="14" max="14" width="13.28515625" style="5" customWidth="1"/>
    <col min="15" max="15" width="10.5703125" style="5" customWidth="1"/>
    <col min="16" max="16" width="13.85546875" style="6" customWidth="1"/>
    <col min="17" max="17" width="17.140625" style="6" customWidth="1"/>
    <col min="18" max="18" width="15.5703125" style="2" customWidth="1"/>
    <col min="19" max="19" width="19.85546875" style="2" hidden="1" customWidth="1"/>
    <col min="20" max="20" width="18.42578125" style="7" hidden="1" customWidth="1"/>
    <col min="21" max="21" width="15.5703125" style="7" hidden="1" customWidth="1"/>
    <col min="22" max="16384" width="9.140625" style="7"/>
  </cols>
  <sheetData>
    <row r="1" spans="1:21" s="2" customFormat="1" ht="26.2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62"/>
      <c r="L1" s="62"/>
      <c r="M1" s="62"/>
      <c r="N1" s="62"/>
      <c r="O1" s="62"/>
      <c r="P1" s="62"/>
      <c r="Q1" s="62"/>
      <c r="R1" s="62"/>
      <c r="S1" s="18"/>
    </row>
    <row r="2" spans="1:21" s="2" customFormat="1" ht="65.25" customHeight="1" x14ac:dyDescent="0.25">
      <c r="A2" s="11"/>
      <c r="B2" s="11"/>
      <c r="C2" s="11"/>
      <c r="D2" s="63" t="s">
        <v>106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11"/>
      <c r="S2" s="11"/>
    </row>
    <row r="3" spans="1:21" s="2" customFormat="1" ht="47.25" customHeight="1" x14ac:dyDescent="0.25">
      <c r="A3" s="11"/>
      <c r="B3" s="12"/>
      <c r="C3" s="12"/>
      <c r="D3" s="13" t="s">
        <v>107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2"/>
      <c r="R3" s="12"/>
      <c r="S3" s="12"/>
    </row>
    <row r="4" spans="1:21" s="2" customFormat="1" ht="12.6" customHeight="1" x14ac:dyDescent="0.25">
      <c r="A4" s="12"/>
      <c r="B4" s="12"/>
      <c r="C4" s="12"/>
      <c r="D4" s="65" t="s">
        <v>109</v>
      </c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12"/>
      <c r="Q4" s="12"/>
      <c r="R4" s="12"/>
      <c r="S4" s="12"/>
    </row>
    <row r="5" spans="1:21" s="2" customFormat="1" ht="22.5" customHeight="1" x14ac:dyDescent="0.25">
      <c r="A5" s="1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1" s="4" customFormat="1" ht="22.5" customHeight="1" x14ac:dyDescent="0.25">
      <c r="A6" s="59" t="s">
        <v>13</v>
      </c>
      <c r="B6" s="59" t="s">
        <v>14</v>
      </c>
      <c r="C6" s="60" t="s">
        <v>0</v>
      </c>
      <c r="D6" s="59" t="s">
        <v>1</v>
      </c>
      <c r="E6" s="59" t="s">
        <v>2</v>
      </c>
      <c r="F6" s="59"/>
      <c r="G6" s="59"/>
      <c r="H6" s="59"/>
      <c r="I6" s="60" t="s">
        <v>15</v>
      </c>
      <c r="J6" s="67" t="s">
        <v>225</v>
      </c>
      <c r="K6" s="61" t="s">
        <v>3</v>
      </c>
      <c r="L6" s="59" t="s">
        <v>4</v>
      </c>
      <c r="M6" s="59"/>
      <c r="N6" s="59"/>
      <c r="O6" s="59" t="s">
        <v>16</v>
      </c>
      <c r="P6" s="59" t="s">
        <v>5</v>
      </c>
      <c r="Q6" s="61" t="s">
        <v>224</v>
      </c>
      <c r="R6" s="61" t="s">
        <v>230</v>
      </c>
      <c r="S6" s="26"/>
      <c r="T6" s="20"/>
      <c r="U6" s="19"/>
    </row>
    <row r="7" spans="1:21" s="4" customFormat="1" ht="38.25" customHeight="1" x14ac:dyDescent="0.25">
      <c r="A7" s="59"/>
      <c r="B7" s="59"/>
      <c r="C7" s="60"/>
      <c r="D7" s="59"/>
      <c r="E7" s="59" t="s">
        <v>6</v>
      </c>
      <c r="F7" s="59" t="s">
        <v>7</v>
      </c>
      <c r="G7" s="59"/>
      <c r="H7" s="59"/>
      <c r="I7" s="60"/>
      <c r="J7" s="68"/>
      <c r="K7" s="61"/>
      <c r="L7" s="59"/>
      <c r="M7" s="59"/>
      <c r="N7" s="59"/>
      <c r="O7" s="59"/>
      <c r="P7" s="59"/>
      <c r="Q7" s="61"/>
      <c r="R7" s="61"/>
      <c r="S7" s="26"/>
      <c r="T7" s="20"/>
      <c r="U7" s="19"/>
    </row>
    <row r="8" spans="1:21" s="4" customFormat="1" ht="78" customHeight="1" x14ac:dyDescent="0.25">
      <c r="A8" s="59"/>
      <c r="B8" s="59"/>
      <c r="C8" s="60"/>
      <c r="D8" s="59"/>
      <c r="E8" s="59"/>
      <c r="F8" s="14" t="s">
        <v>8</v>
      </c>
      <c r="G8" s="14" t="s">
        <v>9</v>
      </c>
      <c r="H8" s="24" t="s">
        <v>10</v>
      </c>
      <c r="I8" s="60"/>
      <c r="J8" s="69"/>
      <c r="K8" s="61"/>
      <c r="L8" s="14" t="s">
        <v>284</v>
      </c>
      <c r="M8" s="14" t="s">
        <v>11</v>
      </c>
      <c r="N8" s="14" t="s">
        <v>12</v>
      </c>
      <c r="O8" s="59"/>
      <c r="P8" s="59"/>
      <c r="Q8" s="61"/>
      <c r="R8" s="61"/>
      <c r="S8" s="26"/>
      <c r="T8" s="20"/>
      <c r="U8" s="19"/>
    </row>
    <row r="9" spans="1:21" s="4" customFormat="1" ht="63.75" customHeight="1" x14ac:dyDescent="0.25">
      <c r="A9" s="14">
        <v>1</v>
      </c>
      <c r="B9" s="27">
        <v>80038567</v>
      </c>
      <c r="C9" s="24" t="s">
        <v>147</v>
      </c>
      <c r="D9" s="23" t="s">
        <v>234</v>
      </c>
      <c r="E9" s="28" t="s">
        <v>17</v>
      </c>
      <c r="F9" s="14" t="s">
        <v>67</v>
      </c>
      <c r="G9" s="14" t="s">
        <v>66</v>
      </c>
      <c r="H9" s="24"/>
      <c r="I9" s="24" t="s">
        <v>68</v>
      </c>
      <c r="J9" s="24" t="s">
        <v>226</v>
      </c>
      <c r="K9" s="25"/>
      <c r="L9" s="14" t="s">
        <v>69</v>
      </c>
      <c r="M9" s="14" t="s">
        <v>212</v>
      </c>
      <c r="N9" s="14" t="s">
        <v>70</v>
      </c>
      <c r="O9" s="14">
        <v>84328</v>
      </c>
      <c r="P9" s="14" t="s">
        <v>229</v>
      </c>
      <c r="Q9" s="25">
        <f>88000*119%</f>
        <v>104720</v>
      </c>
      <c r="R9" s="25">
        <f>Q9/J9*12</f>
        <v>10472</v>
      </c>
      <c r="S9" s="29"/>
      <c r="T9" s="21">
        <f>ROUND(Q9,2)</f>
        <v>104720</v>
      </c>
      <c r="U9" s="8">
        <f>ROUND(R9,2)</f>
        <v>10472</v>
      </c>
    </row>
    <row r="10" spans="1:21" s="4" customFormat="1" ht="51.75" customHeight="1" x14ac:dyDescent="0.25">
      <c r="A10" s="14">
        <f t="shared" ref="A10:A48" si="0">A9+1</f>
        <v>2</v>
      </c>
      <c r="B10" s="27">
        <v>80038568</v>
      </c>
      <c r="C10" s="24" t="s">
        <v>147</v>
      </c>
      <c r="D10" s="23" t="s">
        <v>234</v>
      </c>
      <c r="E10" s="28" t="s">
        <v>18</v>
      </c>
      <c r="F10" s="14" t="s">
        <v>67</v>
      </c>
      <c r="G10" s="14" t="s">
        <v>66</v>
      </c>
      <c r="H10" s="24"/>
      <c r="I10" s="24" t="s">
        <v>68</v>
      </c>
      <c r="J10" s="24" t="s">
        <v>226</v>
      </c>
      <c r="K10" s="25"/>
      <c r="L10" s="14" t="s">
        <v>69</v>
      </c>
      <c r="M10" s="14" t="s">
        <v>212</v>
      </c>
      <c r="N10" s="14" t="s">
        <v>70</v>
      </c>
      <c r="O10" s="14">
        <v>84328</v>
      </c>
      <c r="P10" s="14" t="s">
        <v>229</v>
      </c>
      <c r="Q10" s="25">
        <f>88000*119%</f>
        <v>104720</v>
      </c>
      <c r="R10" s="25">
        <f t="shared" ref="R10:R73" si="1">Q10/J10*12</f>
        <v>10472</v>
      </c>
      <c r="S10" s="29"/>
      <c r="T10" s="21">
        <f t="shared" ref="T10:T73" si="2">ROUND(Q10,2)</f>
        <v>104720</v>
      </c>
      <c r="U10" s="8">
        <f t="shared" ref="U10:U73" si="3">ROUND(R10,2)</f>
        <v>10472</v>
      </c>
    </row>
    <row r="11" spans="1:21" s="4" customFormat="1" ht="57" customHeight="1" x14ac:dyDescent="0.25">
      <c r="A11" s="14">
        <f t="shared" si="0"/>
        <v>3</v>
      </c>
      <c r="B11" s="27">
        <v>80038569</v>
      </c>
      <c r="C11" s="24" t="s">
        <v>147</v>
      </c>
      <c r="D11" s="23" t="s">
        <v>234</v>
      </c>
      <c r="E11" s="28" t="s">
        <v>19</v>
      </c>
      <c r="F11" s="14" t="s">
        <v>67</v>
      </c>
      <c r="G11" s="14" t="s">
        <v>66</v>
      </c>
      <c r="H11" s="24"/>
      <c r="I11" s="24" t="s">
        <v>68</v>
      </c>
      <c r="J11" s="24" t="s">
        <v>226</v>
      </c>
      <c r="K11" s="25"/>
      <c r="L11" s="14" t="s">
        <v>69</v>
      </c>
      <c r="M11" s="14" t="s">
        <v>212</v>
      </c>
      <c r="N11" s="14" t="s">
        <v>70</v>
      </c>
      <c r="O11" s="14">
        <v>84328</v>
      </c>
      <c r="P11" s="14" t="s">
        <v>229</v>
      </c>
      <c r="Q11" s="25">
        <f t="shared" ref="Q11:Q48" si="4">88000*119%</f>
        <v>104720</v>
      </c>
      <c r="R11" s="25">
        <f t="shared" si="1"/>
        <v>10472</v>
      </c>
      <c r="S11" s="29"/>
      <c r="T11" s="21">
        <f t="shared" si="2"/>
        <v>104720</v>
      </c>
      <c r="U11" s="8">
        <f t="shared" si="3"/>
        <v>10472</v>
      </c>
    </row>
    <row r="12" spans="1:21" s="4" customFormat="1" ht="54.75" customHeight="1" x14ac:dyDescent="0.25">
      <c r="A12" s="14">
        <f t="shared" si="0"/>
        <v>4</v>
      </c>
      <c r="B12" s="27">
        <v>80038570</v>
      </c>
      <c r="C12" s="24" t="s">
        <v>147</v>
      </c>
      <c r="D12" s="23" t="s">
        <v>234</v>
      </c>
      <c r="E12" s="28" t="s">
        <v>20</v>
      </c>
      <c r="F12" s="14" t="s">
        <v>67</v>
      </c>
      <c r="G12" s="14" t="s">
        <v>66</v>
      </c>
      <c r="H12" s="24"/>
      <c r="I12" s="24" t="s">
        <v>68</v>
      </c>
      <c r="J12" s="24" t="s">
        <v>226</v>
      </c>
      <c r="K12" s="25"/>
      <c r="L12" s="14" t="s">
        <v>69</v>
      </c>
      <c r="M12" s="14" t="s">
        <v>212</v>
      </c>
      <c r="N12" s="14" t="s">
        <v>70</v>
      </c>
      <c r="O12" s="14">
        <v>84328</v>
      </c>
      <c r="P12" s="14" t="s">
        <v>229</v>
      </c>
      <c r="Q12" s="25">
        <f t="shared" si="4"/>
        <v>104720</v>
      </c>
      <c r="R12" s="25">
        <f t="shared" si="1"/>
        <v>10472</v>
      </c>
      <c r="S12" s="29"/>
      <c r="T12" s="21">
        <f t="shared" si="2"/>
        <v>104720</v>
      </c>
      <c r="U12" s="8">
        <f t="shared" si="3"/>
        <v>10472</v>
      </c>
    </row>
    <row r="13" spans="1:21" s="4" customFormat="1" ht="52.5" customHeight="1" x14ac:dyDescent="0.25">
      <c r="A13" s="14">
        <f t="shared" si="0"/>
        <v>5</v>
      </c>
      <c r="B13" s="27">
        <v>80038571</v>
      </c>
      <c r="C13" s="24" t="s">
        <v>147</v>
      </c>
      <c r="D13" s="23" t="s">
        <v>234</v>
      </c>
      <c r="E13" s="28" t="s">
        <v>21</v>
      </c>
      <c r="F13" s="14" t="s">
        <v>67</v>
      </c>
      <c r="G13" s="14" t="s">
        <v>66</v>
      </c>
      <c r="H13" s="24"/>
      <c r="I13" s="24" t="s">
        <v>68</v>
      </c>
      <c r="J13" s="24" t="s">
        <v>226</v>
      </c>
      <c r="K13" s="25"/>
      <c r="L13" s="14" t="s">
        <v>69</v>
      </c>
      <c r="M13" s="14" t="s">
        <v>212</v>
      </c>
      <c r="N13" s="14" t="s">
        <v>70</v>
      </c>
      <c r="O13" s="14">
        <v>84328</v>
      </c>
      <c r="P13" s="14" t="s">
        <v>229</v>
      </c>
      <c r="Q13" s="25">
        <f t="shared" si="4"/>
        <v>104720</v>
      </c>
      <c r="R13" s="25">
        <f t="shared" si="1"/>
        <v>10472</v>
      </c>
      <c r="S13" s="29"/>
      <c r="T13" s="21">
        <f t="shared" si="2"/>
        <v>104720</v>
      </c>
      <c r="U13" s="8">
        <f t="shared" si="3"/>
        <v>10472</v>
      </c>
    </row>
    <row r="14" spans="1:21" s="4" customFormat="1" ht="53.25" customHeight="1" x14ac:dyDescent="0.25">
      <c r="A14" s="14">
        <f t="shared" si="0"/>
        <v>6</v>
      </c>
      <c r="B14" s="27">
        <v>80038572</v>
      </c>
      <c r="C14" s="24" t="s">
        <v>147</v>
      </c>
      <c r="D14" s="23" t="s">
        <v>234</v>
      </c>
      <c r="E14" s="28" t="s">
        <v>22</v>
      </c>
      <c r="F14" s="14" t="s">
        <v>67</v>
      </c>
      <c r="G14" s="14" t="s">
        <v>66</v>
      </c>
      <c r="H14" s="24"/>
      <c r="I14" s="24" t="s">
        <v>68</v>
      </c>
      <c r="J14" s="24" t="s">
        <v>226</v>
      </c>
      <c r="K14" s="25"/>
      <c r="L14" s="14" t="s">
        <v>69</v>
      </c>
      <c r="M14" s="14" t="s">
        <v>212</v>
      </c>
      <c r="N14" s="14" t="s">
        <v>70</v>
      </c>
      <c r="O14" s="14">
        <v>84328</v>
      </c>
      <c r="P14" s="14" t="s">
        <v>229</v>
      </c>
      <c r="Q14" s="25">
        <f t="shared" si="4"/>
        <v>104720</v>
      </c>
      <c r="R14" s="25">
        <f t="shared" si="1"/>
        <v>10472</v>
      </c>
      <c r="S14" s="29"/>
      <c r="T14" s="21">
        <f t="shared" si="2"/>
        <v>104720</v>
      </c>
      <c r="U14" s="8">
        <f t="shared" si="3"/>
        <v>10472</v>
      </c>
    </row>
    <row r="15" spans="1:21" s="4" customFormat="1" ht="58.5" customHeight="1" x14ac:dyDescent="0.25">
      <c r="A15" s="14">
        <f t="shared" si="0"/>
        <v>7</v>
      </c>
      <c r="B15" s="27">
        <v>80038573</v>
      </c>
      <c r="C15" s="24" t="s">
        <v>147</v>
      </c>
      <c r="D15" s="23" t="s">
        <v>234</v>
      </c>
      <c r="E15" s="28" t="s">
        <v>23</v>
      </c>
      <c r="F15" s="14" t="s">
        <v>67</v>
      </c>
      <c r="G15" s="14" t="s">
        <v>66</v>
      </c>
      <c r="H15" s="24"/>
      <c r="I15" s="24" t="s">
        <v>68</v>
      </c>
      <c r="J15" s="24" t="s">
        <v>226</v>
      </c>
      <c r="K15" s="25"/>
      <c r="L15" s="14" t="s">
        <v>69</v>
      </c>
      <c r="M15" s="14" t="s">
        <v>212</v>
      </c>
      <c r="N15" s="14" t="s">
        <v>70</v>
      </c>
      <c r="O15" s="14">
        <v>84328</v>
      </c>
      <c r="P15" s="14" t="s">
        <v>229</v>
      </c>
      <c r="Q15" s="25">
        <f t="shared" si="4"/>
        <v>104720</v>
      </c>
      <c r="R15" s="25">
        <f t="shared" si="1"/>
        <v>10472</v>
      </c>
      <c r="S15" s="29"/>
      <c r="T15" s="21">
        <f t="shared" si="2"/>
        <v>104720</v>
      </c>
      <c r="U15" s="8">
        <f t="shared" si="3"/>
        <v>10472</v>
      </c>
    </row>
    <row r="16" spans="1:21" s="4" customFormat="1" ht="38.25" x14ac:dyDescent="0.25">
      <c r="A16" s="14">
        <f t="shared" si="0"/>
        <v>8</v>
      </c>
      <c r="B16" s="27">
        <v>80038574</v>
      </c>
      <c r="C16" s="24" t="s">
        <v>147</v>
      </c>
      <c r="D16" s="23" t="s">
        <v>234</v>
      </c>
      <c r="E16" s="28" t="s">
        <v>24</v>
      </c>
      <c r="F16" s="14" t="s">
        <v>67</v>
      </c>
      <c r="G16" s="14" t="s">
        <v>66</v>
      </c>
      <c r="H16" s="24"/>
      <c r="I16" s="24" t="s">
        <v>68</v>
      </c>
      <c r="J16" s="24" t="s">
        <v>226</v>
      </c>
      <c r="K16" s="25"/>
      <c r="L16" s="14" t="s">
        <v>69</v>
      </c>
      <c r="M16" s="14" t="s">
        <v>212</v>
      </c>
      <c r="N16" s="14" t="s">
        <v>70</v>
      </c>
      <c r="O16" s="14">
        <v>84328</v>
      </c>
      <c r="P16" s="14" t="s">
        <v>229</v>
      </c>
      <c r="Q16" s="25">
        <f t="shared" si="4"/>
        <v>104720</v>
      </c>
      <c r="R16" s="25">
        <f t="shared" si="1"/>
        <v>10472</v>
      </c>
      <c r="S16" s="29"/>
      <c r="T16" s="21">
        <f t="shared" si="2"/>
        <v>104720</v>
      </c>
      <c r="U16" s="8">
        <f t="shared" si="3"/>
        <v>10472</v>
      </c>
    </row>
    <row r="17" spans="1:21" s="4" customFormat="1" ht="51" customHeight="1" x14ac:dyDescent="0.25">
      <c r="A17" s="14">
        <f t="shared" si="0"/>
        <v>9</v>
      </c>
      <c r="B17" s="27">
        <v>80038575</v>
      </c>
      <c r="C17" s="24" t="s">
        <v>147</v>
      </c>
      <c r="D17" s="23" t="s">
        <v>234</v>
      </c>
      <c r="E17" s="28" t="s">
        <v>25</v>
      </c>
      <c r="F17" s="14" t="s">
        <v>67</v>
      </c>
      <c r="G17" s="14" t="s">
        <v>66</v>
      </c>
      <c r="H17" s="24"/>
      <c r="I17" s="24" t="s">
        <v>68</v>
      </c>
      <c r="J17" s="24" t="s">
        <v>226</v>
      </c>
      <c r="K17" s="25"/>
      <c r="L17" s="14" t="s">
        <v>69</v>
      </c>
      <c r="M17" s="14" t="s">
        <v>212</v>
      </c>
      <c r="N17" s="14" t="s">
        <v>70</v>
      </c>
      <c r="O17" s="14">
        <v>84328</v>
      </c>
      <c r="P17" s="14" t="s">
        <v>229</v>
      </c>
      <c r="Q17" s="25">
        <f t="shared" si="4"/>
        <v>104720</v>
      </c>
      <c r="R17" s="25">
        <f t="shared" si="1"/>
        <v>10472</v>
      </c>
      <c r="S17" s="29"/>
      <c r="T17" s="21">
        <f t="shared" si="2"/>
        <v>104720</v>
      </c>
      <c r="U17" s="8">
        <f t="shared" si="3"/>
        <v>10472</v>
      </c>
    </row>
    <row r="18" spans="1:21" s="4" customFormat="1" ht="52.5" customHeight="1" x14ac:dyDescent="0.25">
      <c r="A18" s="14">
        <f t="shared" si="0"/>
        <v>10</v>
      </c>
      <c r="B18" s="27">
        <v>80038576</v>
      </c>
      <c r="C18" s="24" t="s">
        <v>147</v>
      </c>
      <c r="D18" s="23" t="s">
        <v>234</v>
      </c>
      <c r="E18" s="28" t="s">
        <v>26</v>
      </c>
      <c r="F18" s="14" t="s">
        <v>67</v>
      </c>
      <c r="G18" s="14" t="s">
        <v>66</v>
      </c>
      <c r="H18" s="24"/>
      <c r="I18" s="24" t="s">
        <v>68</v>
      </c>
      <c r="J18" s="24" t="s">
        <v>226</v>
      </c>
      <c r="K18" s="25"/>
      <c r="L18" s="14" t="s">
        <v>69</v>
      </c>
      <c r="M18" s="14" t="s">
        <v>212</v>
      </c>
      <c r="N18" s="14" t="s">
        <v>70</v>
      </c>
      <c r="O18" s="14">
        <v>84328</v>
      </c>
      <c r="P18" s="14" t="s">
        <v>229</v>
      </c>
      <c r="Q18" s="25">
        <f t="shared" si="4"/>
        <v>104720</v>
      </c>
      <c r="R18" s="25">
        <f t="shared" si="1"/>
        <v>10472</v>
      </c>
      <c r="S18" s="29"/>
      <c r="T18" s="21">
        <f t="shared" si="2"/>
        <v>104720</v>
      </c>
      <c r="U18" s="8">
        <f t="shared" si="3"/>
        <v>10472</v>
      </c>
    </row>
    <row r="19" spans="1:21" s="4" customFormat="1" ht="52.5" customHeight="1" x14ac:dyDescent="0.25">
      <c r="A19" s="14">
        <f t="shared" si="0"/>
        <v>11</v>
      </c>
      <c r="B19" s="27">
        <v>80038577</v>
      </c>
      <c r="C19" s="24" t="s">
        <v>147</v>
      </c>
      <c r="D19" s="23" t="s">
        <v>234</v>
      </c>
      <c r="E19" s="28" t="s">
        <v>27</v>
      </c>
      <c r="F19" s="14" t="s">
        <v>67</v>
      </c>
      <c r="G19" s="14" t="s">
        <v>66</v>
      </c>
      <c r="H19" s="24"/>
      <c r="I19" s="24" t="s">
        <v>68</v>
      </c>
      <c r="J19" s="24" t="s">
        <v>226</v>
      </c>
      <c r="K19" s="25"/>
      <c r="L19" s="14" t="s">
        <v>69</v>
      </c>
      <c r="M19" s="14" t="s">
        <v>213</v>
      </c>
      <c r="N19" s="14" t="s">
        <v>70</v>
      </c>
      <c r="O19" s="14">
        <v>84328</v>
      </c>
      <c r="P19" s="14" t="s">
        <v>229</v>
      </c>
      <c r="Q19" s="25">
        <f t="shared" si="4"/>
        <v>104720</v>
      </c>
      <c r="R19" s="25">
        <f t="shared" si="1"/>
        <v>10472</v>
      </c>
      <c r="S19" s="29"/>
      <c r="T19" s="21">
        <f t="shared" si="2"/>
        <v>104720</v>
      </c>
      <c r="U19" s="8">
        <f t="shared" si="3"/>
        <v>10472</v>
      </c>
    </row>
    <row r="20" spans="1:21" s="4" customFormat="1" ht="52.5" customHeight="1" x14ac:dyDescent="0.25">
      <c r="A20" s="14">
        <f t="shared" si="0"/>
        <v>12</v>
      </c>
      <c r="B20" s="27">
        <v>80038578</v>
      </c>
      <c r="C20" s="24" t="s">
        <v>147</v>
      </c>
      <c r="D20" s="23" t="s">
        <v>234</v>
      </c>
      <c r="E20" s="28" t="s">
        <v>28</v>
      </c>
      <c r="F20" s="14" t="s">
        <v>67</v>
      </c>
      <c r="G20" s="14" t="s">
        <v>66</v>
      </c>
      <c r="H20" s="24"/>
      <c r="I20" s="24" t="s">
        <v>68</v>
      </c>
      <c r="J20" s="24" t="s">
        <v>226</v>
      </c>
      <c r="K20" s="25"/>
      <c r="L20" s="14" t="s">
        <v>69</v>
      </c>
      <c r="M20" s="14" t="s">
        <v>213</v>
      </c>
      <c r="N20" s="14" t="s">
        <v>70</v>
      </c>
      <c r="O20" s="14">
        <v>84328</v>
      </c>
      <c r="P20" s="14" t="s">
        <v>229</v>
      </c>
      <c r="Q20" s="25">
        <f t="shared" si="4"/>
        <v>104720</v>
      </c>
      <c r="R20" s="25">
        <f t="shared" si="1"/>
        <v>10472</v>
      </c>
      <c r="S20" s="29"/>
      <c r="T20" s="21">
        <f t="shared" si="2"/>
        <v>104720</v>
      </c>
      <c r="U20" s="8">
        <f t="shared" si="3"/>
        <v>10472</v>
      </c>
    </row>
    <row r="21" spans="1:21" s="4" customFormat="1" ht="55.5" customHeight="1" x14ac:dyDescent="0.25">
      <c r="A21" s="14">
        <f t="shared" si="0"/>
        <v>13</v>
      </c>
      <c r="B21" s="27">
        <v>80038579</v>
      </c>
      <c r="C21" s="24" t="s">
        <v>147</v>
      </c>
      <c r="D21" s="23" t="s">
        <v>234</v>
      </c>
      <c r="E21" s="28" t="s">
        <v>29</v>
      </c>
      <c r="F21" s="14" t="s">
        <v>67</v>
      </c>
      <c r="G21" s="14" t="s">
        <v>66</v>
      </c>
      <c r="H21" s="24"/>
      <c r="I21" s="24" t="s">
        <v>68</v>
      </c>
      <c r="J21" s="24" t="s">
        <v>226</v>
      </c>
      <c r="K21" s="25"/>
      <c r="L21" s="14" t="s">
        <v>69</v>
      </c>
      <c r="M21" s="14" t="s">
        <v>213</v>
      </c>
      <c r="N21" s="14" t="s">
        <v>70</v>
      </c>
      <c r="O21" s="14">
        <v>84328</v>
      </c>
      <c r="P21" s="14" t="s">
        <v>229</v>
      </c>
      <c r="Q21" s="25">
        <f t="shared" si="4"/>
        <v>104720</v>
      </c>
      <c r="R21" s="25">
        <f t="shared" si="1"/>
        <v>10472</v>
      </c>
      <c r="S21" s="29"/>
      <c r="T21" s="21">
        <f t="shared" si="2"/>
        <v>104720</v>
      </c>
      <c r="U21" s="8">
        <f t="shared" si="3"/>
        <v>10472</v>
      </c>
    </row>
    <row r="22" spans="1:21" s="4" customFormat="1" ht="38.450000000000003" customHeight="1" x14ac:dyDescent="0.25">
      <c r="A22" s="14">
        <f t="shared" si="0"/>
        <v>14</v>
      </c>
      <c r="B22" s="27">
        <v>80038580</v>
      </c>
      <c r="C22" s="24" t="s">
        <v>147</v>
      </c>
      <c r="D22" s="23" t="s">
        <v>234</v>
      </c>
      <c r="E22" s="28" t="s">
        <v>30</v>
      </c>
      <c r="F22" s="14" t="s">
        <v>67</v>
      </c>
      <c r="G22" s="14" t="s">
        <v>66</v>
      </c>
      <c r="H22" s="24"/>
      <c r="I22" s="24" t="s">
        <v>68</v>
      </c>
      <c r="J22" s="24" t="s">
        <v>226</v>
      </c>
      <c r="K22" s="25"/>
      <c r="L22" s="14" t="s">
        <v>69</v>
      </c>
      <c r="M22" s="14" t="s">
        <v>213</v>
      </c>
      <c r="N22" s="14" t="s">
        <v>70</v>
      </c>
      <c r="O22" s="14">
        <v>84328</v>
      </c>
      <c r="P22" s="14" t="s">
        <v>229</v>
      </c>
      <c r="Q22" s="25">
        <f t="shared" si="4"/>
        <v>104720</v>
      </c>
      <c r="R22" s="25">
        <f t="shared" si="1"/>
        <v>10472</v>
      </c>
      <c r="S22" s="29"/>
      <c r="T22" s="21">
        <f t="shared" si="2"/>
        <v>104720</v>
      </c>
      <c r="U22" s="8">
        <f t="shared" si="3"/>
        <v>10472</v>
      </c>
    </row>
    <row r="23" spans="1:21" s="4" customFormat="1" ht="38.450000000000003" customHeight="1" x14ac:dyDescent="0.25">
      <c r="A23" s="14">
        <f t="shared" si="0"/>
        <v>15</v>
      </c>
      <c r="B23" s="27">
        <v>80038581</v>
      </c>
      <c r="C23" s="24" t="s">
        <v>147</v>
      </c>
      <c r="D23" s="23" t="s">
        <v>234</v>
      </c>
      <c r="E23" s="28" t="s">
        <v>31</v>
      </c>
      <c r="F23" s="14" t="s">
        <v>67</v>
      </c>
      <c r="G23" s="14" t="s">
        <v>66</v>
      </c>
      <c r="H23" s="24"/>
      <c r="I23" s="24" t="s">
        <v>68</v>
      </c>
      <c r="J23" s="24" t="s">
        <v>226</v>
      </c>
      <c r="K23" s="25"/>
      <c r="L23" s="14" t="s">
        <v>69</v>
      </c>
      <c r="M23" s="14" t="s">
        <v>213</v>
      </c>
      <c r="N23" s="14" t="s">
        <v>70</v>
      </c>
      <c r="O23" s="14">
        <v>84328</v>
      </c>
      <c r="P23" s="14" t="s">
        <v>229</v>
      </c>
      <c r="Q23" s="25">
        <f t="shared" si="4"/>
        <v>104720</v>
      </c>
      <c r="R23" s="25">
        <f t="shared" si="1"/>
        <v>10472</v>
      </c>
      <c r="S23" s="29"/>
      <c r="T23" s="21">
        <f t="shared" si="2"/>
        <v>104720</v>
      </c>
      <c r="U23" s="8">
        <f t="shared" si="3"/>
        <v>10472</v>
      </c>
    </row>
    <row r="24" spans="1:21" s="4" customFormat="1" ht="38.450000000000003" customHeight="1" x14ac:dyDescent="0.25">
      <c r="A24" s="14">
        <f t="shared" si="0"/>
        <v>16</v>
      </c>
      <c r="B24" s="27">
        <v>80038582</v>
      </c>
      <c r="C24" s="24" t="s">
        <v>147</v>
      </c>
      <c r="D24" s="23" t="s">
        <v>234</v>
      </c>
      <c r="E24" s="28" t="s">
        <v>32</v>
      </c>
      <c r="F24" s="14" t="s">
        <v>67</v>
      </c>
      <c r="G24" s="14" t="s">
        <v>66</v>
      </c>
      <c r="H24" s="24"/>
      <c r="I24" s="24" t="s">
        <v>68</v>
      </c>
      <c r="J24" s="24" t="s">
        <v>226</v>
      </c>
      <c r="K24" s="25"/>
      <c r="L24" s="14" t="s">
        <v>69</v>
      </c>
      <c r="M24" s="14" t="s">
        <v>213</v>
      </c>
      <c r="N24" s="14" t="s">
        <v>70</v>
      </c>
      <c r="O24" s="14">
        <v>84328</v>
      </c>
      <c r="P24" s="14" t="s">
        <v>229</v>
      </c>
      <c r="Q24" s="25">
        <f t="shared" si="4"/>
        <v>104720</v>
      </c>
      <c r="R24" s="25">
        <f t="shared" si="1"/>
        <v>10472</v>
      </c>
      <c r="S24" s="29"/>
      <c r="T24" s="21">
        <f t="shared" si="2"/>
        <v>104720</v>
      </c>
      <c r="U24" s="8">
        <f t="shared" si="3"/>
        <v>10472</v>
      </c>
    </row>
    <row r="25" spans="1:21" s="4" customFormat="1" ht="54.75" customHeight="1" x14ac:dyDescent="0.25">
      <c r="A25" s="14">
        <f t="shared" si="0"/>
        <v>17</v>
      </c>
      <c r="B25" s="27">
        <v>80038583</v>
      </c>
      <c r="C25" s="24" t="s">
        <v>147</v>
      </c>
      <c r="D25" s="23" t="s">
        <v>234</v>
      </c>
      <c r="E25" s="28" t="s">
        <v>33</v>
      </c>
      <c r="F25" s="14" t="s">
        <v>67</v>
      </c>
      <c r="G25" s="14" t="s">
        <v>66</v>
      </c>
      <c r="H25" s="24"/>
      <c r="I25" s="24" t="s">
        <v>68</v>
      </c>
      <c r="J25" s="24" t="s">
        <v>226</v>
      </c>
      <c r="K25" s="25"/>
      <c r="L25" s="14" t="s">
        <v>69</v>
      </c>
      <c r="M25" s="14" t="s">
        <v>82</v>
      </c>
      <c r="N25" s="14" t="s">
        <v>70</v>
      </c>
      <c r="O25" s="14">
        <v>84328</v>
      </c>
      <c r="P25" s="14" t="s">
        <v>229</v>
      </c>
      <c r="Q25" s="25">
        <f t="shared" si="4"/>
        <v>104720</v>
      </c>
      <c r="R25" s="25">
        <f t="shared" si="1"/>
        <v>10472</v>
      </c>
      <c r="S25" s="29"/>
      <c r="T25" s="21">
        <f t="shared" si="2"/>
        <v>104720</v>
      </c>
      <c r="U25" s="8">
        <f t="shared" si="3"/>
        <v>10472</v>
      </c>
    </row>
    <row r="26" spans="1:21" s="4" customFormat="1" ht="41.25" customHeight="1" x14ac:dyDescent="0.25">
      <c r="A26" s="14">
        <f t="shared" si="0"/>
        <v>18</v>
      </c>
      <c r="B26" s="27">
        <v>80038584</v>
      </c>
      <c r="C26" s="24" t="s">
        <v>147</v>
      </c>
      <c r="D26" s="23" t="s">
        <v>234</v>
      </c>
      <c r="E26" s="28" t="s">
        <v>34</v>
      </c>
      <c r="F26" s="14" t="s">
        <v>67</v>
      </c>
      <c r="G26" s="14" t="s">
        <v>66</v>
      </c>
      <c r="H26" s="24"/>
      <c r="I26" s="24" t="s">
        <v>68</v>
      </c>
      <c r="J26" s="24" t="s">
        <v>226</v>
      </c>
      <c r="K26" s="25"/>
      <c r="L26" s="14" t="s">
        <v>69</v>
      </c>
      <c r="M26" s="14" t="s">
        <v>82</v>
      </c>
      <c r="N26" s="14" t="s">
        <v>70</v>
      </c>
      <c r="O26" s="14">
        <v>84328</v>
      </c>
      <c r="P26" s="14" t="s">
        <v>229</v>
      </c>
      <c r="Q26" s="25">
        <f t="shared" si="4"/>
        <v>104720</v>
      </c>
      <c r="R26" s="25">
        <f t="shared" si="1"/>
        <v>10472</v>
      </c>
      <c r="S26" s="29"/>
      <c r="T26" s="21">
        <f t="shared" si="2"/>
        <v>104720</v>
      </c>
      <c r="U26" s="8">
        <f t="shared" si="3"/>
        <v>10472</v>
      </c>
    </row>
    <row r="27" spans="1:21" s="4" customFormat="1" ht="42" customHeight="1" x14ac:dyDescent="0.25">
      <c r="A27" s="14">
        <f t="shared" si="0"/>
        <v>19</v>
      </c>
      <c r="B27" s="27">
        <v>80038585</v>
      </c>
      <c r="C27" s="24" t="s">
        <v>147</v>
      </c>
      <c r="D27" s="23" t="s">
        <v>234</v>
      </c>
      <c r="E27" s="28" t="s">
        <v>35</v>
      </c>
      <c r="F27" s="14" t="s">
        <v>67</v>
      </c>
      <c r="G27" s="14" t="s">
        <v>66</v>
      </c>
      <c r="H27" s="24"/>
      <c r="I27" s="24" t="s">
        <v>68</v>
      </c>
      <c r="J27" s="24" t="s">
        <v>226</v>
      </c>
      <c r="K27" s="25"/>
      <c r="L27" s="14" t="s">
        <v>69</v>
      </c>
      <c r="M27" s="14" t="s">
        <v>82</v>
      </c>
      <c r="N27" s="14" t="s">
        <v>70</v>
      </c>
      <c r="O27" s="14">
        <v>84328</v>
      </c>
      <c r="P27" s="14" t="s">
        <v>229</v>
      </c>
      <c r="Q27" s="25">
        <f t="shared" si="4"/>
        <v>104720</v>
      </c>
      <c r="R27" s="25">
        <f t="shared" si="1"/>
        <v>10472</v>
      </c>
      <c r="S27" s="29"/>
      <c r="T27" s="21">
        <f t="shared" si="2"/>
        <v>104720</v>
      </c>
      <c r="U27" s="8">
        <f t="shared" si="3"/>
        <v>10472</v>
      </c>
    </row>
    <row r="28" spans="1:21" s="4" customFormat="1" ht="38.450000000000003" customHeight="1" x14ac:dyDescent="0.25">
      <c r="A28" s="14">
        <f t="shared" si="0"/>
        <v>20</v>
      </c>
      <c r="B28" s="27">
        <v>80038586</v>
      </c>
      <c r="C28" s="24" t="s">
        <v>147</v>
      </c>
      <c r="D28" s="23" t="s">
        <v>234</v>
      </c>
      <c r="E28" s="28" t="s">
        <v>36</v>
      </c>
      <c r="F28" s="14" t="s">
        <v>67</v>
      </c>
      <c r="G28" s="14" t="s">
        <v>66</v>
      </c>
      <c r="H28" s="24"/>
      <c r="I28" s="24" t="s">
        <v>68</v>
      </c>
      <c r="J28" s="24" t="s">
        <v>226</v>
      </c>
      <c r="K28" s="25"/>
      <c r="L28" s="14" t="s">
        <v>69</v>
      </c>
      <c r="M28" s="14" t="s">
        <v>82</v>
      </c>
      <c r="N28" s="14" t="s">
        <v>70</v>
      </c>
      <c r="O28" s="14">
        <v>84328</v>
      </c>
      <c r="P28" s="14" t="s">
        <v>229</v>
      </c>
      <c r="Q28" s="25">
        <f t="shared" si="4"/>
        <v>104720</v>
      </c>
      <c r="R28" s="25">
        <f t="shared" si="1"/>
        <v>10472</v>
      </c>
      <c r="S28" s="29"/>
      <c r="T28" s="21">
        <f t="shared" si="2"/>
        <v>104720</v>
      </c>
      <c r="U28" s="8">
        <f t="shared" si="3"/>
        <v>10472</v>
      </c>
    </row>
    <row r="29" spans="1:21" s="4" customFormat="1" ht="51" customHeight="1" x14ac:dyDescent="0.25">
      <c r="A29" s="14">
        <f t="shared" si="0"/>
        <v>21</v>
      </c>
      <c r="B29" s="27">
        <v>80038587</v>
      </c>
      <c r="C29" s="24" t="s">
        <v>147</v>
      </c>
      <c r="D29" s="23" t="s">
        <v>234</v>
      </c>
      <c r="E29" s="28" t="s">
        <v>37</v>
      </c>
      <c r="F29" s="14" t="s">
        <v>67</v>
      </c>
      <c r="G29" s="14" t="s">
        <v>66</v>
      </c>
      <c r="H29" s="24"/>
      <c r="I29" s="24" t="s">
        <v>68</v>
      </c>
      <c r="J29" s="24" t="s">
        <v>226</v>
      </c>
      <c r="K29" s="25"/>
      <c r="L29" s="14" t="s">
        <v>69</v>
      </c>
      <c r="M29" s="14" t="s">
        <v>83</v>
      </c>
      <c r="N29" s="14" t="s">
        <v>70</v>
      </c>
      <c r="O29" s="14">
        <v>84328</v>
      </c>
      <c r="P29" s="14" t="s">
        <v>229</v>
      </c>
      <c r="Q29" s="25">
        <f t="shared" si="4"/>
        <v>104720</v>
      </c>
      <c r="R29" s="25">
        <f t="shared" si="1"/>
        <v>10472</v>
      </c>
      <c r="S29" s="29"/>
      <c r="T29" s="21">
        <f t="shared" si="2"/>
        <v>104720</v>
      </c>
      <c r="U29" s="8">
        <f t="shared" si="3"/>
        <v>10472</v>
      </c>
    </row>
    <row r="30" spans="1:21" s="4" customFormat="1" ht="38.450000000000003" customHeight="1" x14ac:dyDescent="0.25">
      <c r="A30" s="14">
        <f t="shared" si="0"/>
        <v>22</v>
      </c>
      <c r="B30" s="27">
        <v>80038588</v>
      </c>
      <c r="C30" s="24" t="s">
        <v>147</v>
      </c>
      <c r="D30" s="23" t="s">
        <v>234</v>
      </c>
      <c r="E30" s="28" t="s">
        <v>38</v>
      </c>
      <c r="F30" s="14" t="s">
        <v>67</v>
      </c>
      <c r="G30" s="14" t="s">
        <v>66</v>
      </c>
      <c r="H30" s="24"/>
      <c r="I30" s="24" t="s">
        <v>68</v>
      </c>
      <c r="J30" s="24" t="s">
        <v>226</v>
      </c>
      <c r="K30" s="25"/>
      <c r="L30" s="14" t="s">
        <v>69</v>
      </c>
      <c r="M30" s="14" t="s">
        <v>214</v>
      </c>
      <c r="N30" s="14" t="s">
        <v>70</v>
      </c>
      <c r="O30" s="14">
        <v>84328</v>
      </c>
      <c r="P30" s="14" t="s">
        <v>229</v>
      </c>
      <c r="Q30" s="25">
        <f t="shared" si="4"/>
        <v>104720</v>
      </c>
      <c r="R30" s="25">
        <f t="shared" si="1"/>
        <v>10472</v>
      </c>
      <c r="S30" s="29"/>
      <c r="T30" s="21">
        <f t="shared" si="2"/>
        <v>104720</v>
      </c>
      <c r="U30" s="8">
        <f t="shared" si="3"/>
        <v>10472</v>
      </c>
    </row>
    <row r="31" spans="1:21" s="4" customFormat="1" ht="42" customHeight="1" x14ac:dyDescent="0.25">
      <c r="A31" s="14">
        <f t="shared" si="0"/>
        <v>23</v>
      </c>
      <c r="B31" s="27">
        <v>80038589</v>
      </c>
      <c r="C31" s="24" t="s">
        <v>147</v>
      </c>
      <c r="D31" s="23" t="s">
        <v>234</v>
      </c>
      <c r="E31" s="28" t="s">
        <v>39</v>
      </c>
      <c r="F31" s="14" t="s">
        <v>67</v>
      </c>
      <c r="G31" s="14" t="s">
        <v>66</v>
      </c>
      <c r="H31" s="24"/>
      <c r="I31" s="24" t="s">
        <v>68</v>
      </c>
      <c r="J31" s="24" t="s">
        <v>226</v>
      </c>
      <c r="K31" s="25"/>
      <c r="L31" s="14" t="s">
        <v>69</v>
      </c>
      <c r="M31" s="14" t="s">
        <v>83</v>
      </c>
      <c r="N31" s="14" t="s">
        <v>70</v>
      </c>
      <c r="O31" s="14">
        <v>84328</v>
      </c>
      <c r="P31" s="14" t="s">
        <v>229</v>
      </c>
      <c r="Q31" s="25">
        <f t="shared" si="4"/>
        <v>104720</v>
      </c>
      <c r="R31" s="25">
        <f t="shared" si="1"/>
        <v>10472</v>
      </c>
      <c r="S31" s="29"/>
      <c r="T31" s="21">
        <f t="shared" si="2"/>
        <v>104720</v>
      </c>
      <c r="U31" s="8">
        <f t="shared" si="3"/>
        <v>10472</v>
      </c>
    </row>
    <row r="32" spans="1:21" s="4" customFormat="1" ht="47.25" customHeight="1" x14ac:dyDescent="0.25">
      <c r="A32" s="14">
        <f t="shared" si="0"/>
        <v>24</v>
      </c>
      <c r="B32" s="27">
        <v>80038590</v>
      </c>
      <c r="C32" s="24" t="s">
        <v>147</v>
      </c>
      <c r="D32" s="23" t="s">
        <v>234</v>
      </c>
      <c r="E32" s="28" t="s">
        <v>40</v>
      </c>
      <c r="F32" s="14" t="s">
        <v>67</v>
      </c>
      <c r="G32" s="14" t="s">
        <v>66</v>
      </c>
      <c r="H32" s="24"/>
      <c r="I32" s="24" t="s">
        <v>68</v>
      </c>
      <c r="J32" s="24" t="s">
        <v>226</v>
      </c>
      <c r="K32" s="25"/>
      <c r="L32" s="14" t="s">
        <v>69</v>
      </c>
      <c r="M32" s="14" t="s">
        <v>83</v>
      </c>
      <c r="N32" s="14" t="s">
        <v>70</v>
      </c>
      <c r="O32" s="14">
        <v>84328</v>
      </c>
      <c r="P32" s="14" t="s">
        <v>229</v>
      </c>
      <c r="Q32" s="25">
        <f t="shared" si="4"/>
        <v>104720</v>
      </c>
      <c r="R32" s="25">
        <f t="shared" si="1"/>
        <v>10472</v>
      </c>
      <c r="S32" s="29"/>
      <c r="T32" s="21">
        <f t="shared" si="2"/>
        <v>104720</v>
      </c>
      <c r="U32" s="8">
        <f t="shared" si="3"/>
        <v>10472</v>
      </c>
    </row>
    <row r="33" spans="1:21" s="4" customFormat="1" ht="51" customHeight="1" x14ac:dyDescent="0.25">
      <c r="A33" s="14">
        <f t="shared" si="0"/>
        <v>25</v>
      </c>
      <c r="B33" s="27">
        <v>80038591</v>
      </c>
      <c r="C33" s="24" t="s">
        <v>147</v>
      </c>
      <c r="D33" s="23" t="s">
        <v>234</v>
      </c>
      <c r="E33" s="28" t="s">
        <v>41</v>
      </c>
      <c r="F33" s="14" t="s">
        <v>67</v>
      </c>
      <c r="G33" s="14" t="s">
        <v>66</v>
      </c>
      <c r="H33" s="24"/>
      <c r="I33" s="24" t="s">
        <v>68</v>
      </c>
      <c r="J33" s="24" t="s">
        <v>226</v>
      </c>
      <c r="K33" s="25"/>
      <c r="L33" s="14" t="s">
        <v>69</v>
      </c>
      <c r="M33" s="14" t="s">
        <v>83</v>
      </c>
      <c r="N33" s="14" t="s">
        <v>70</v>
      </c>
      <c r="O33" s="14">
        <v>84328</v>
      </c>
      <c r="P33" s="14" t="s">
        <v>229</v>
      </c>
      <c r="Q33" s="25">
        <f t="shared" si="4"/>
        <v>104720</v>
      </c>
      <c r="R33" s="25">
        <f t="shared" si="1"/>
        <v>10472</v>
      </c>
      <c r="S33" s="29"/>
      <c r="T33" s="21">
        <f t="shared" si="2"/>
        <v>104720</v>
      </c>
      <c r="U33" s="8">
        <f t="shared" si="3"/>
        <v>10472</v>
      </c>
    </row>
    <row r="34" spans="1:21" s="4" customFormat="1" ht="45.75" customHeight="1" x14ac:dyDescent="0.25">
      <c r="A34" s="14">
        <f t="shared" si="0"/>
        <v>26</v>
      </c>
      <c r="B34" s="27">
        <v>80038592</v>
      </c>
      <c r="C34" s="24" t="s">
        <v>147</v>
      </c>
      <c r="D34" s="23" t="s">
        <v>234</v>
      </c>
      <c r="E34" s="28" t="s">
        <v>42</v>
      </c>
      <c r="F34" s="14" t="s">
        <v>67</v>
      </c>
      <c r="G34" s="14" t="s">
        <v>66</v>
      </c>
      <c r="H34" s="24"/>
      <c r="I34" s="24" t="s">
        <v>68</v>
      </c>
      <c r="J34" s="24" t="s">
        <v>226</v>
      </c>
      <c r="K34" s="25"/>
      <c r="L34" s="14" t="s">
        <v>69</v>
      </c>
      <c r="M34" s="14" t="s">
        <v>83</v>
      </c>
      <c r="N34" s="14" t="s">
        <v>70</v>
      </c>
      <c r="O34" s="14">
        <v>84328</v>
      </c>
      <c r="P34" s="14" t="s">
        <v>229</v>
      </c>
      <c r="Q34" s="25">
        <f t="shared" si="4"/>
        <v>104720</v>
      </c>
      <c r="R34" s="25">
        <f t="shared" si="1"/>
        <v>10472</v>
      </c>
      <c r="S34" s="29"/>
      <c r="T34" s="21">
        <f t="shared" si="2"/>
        <v>104720</v>
      </c>
      <c r="U34" s="8">
        <f t="shared" si="3"/>
        <v>10472</v>
      </c>
    </row>
    <row r="35" spans="1:21" s="4" customFormat="1" ht="44.25" customHeight="1" x14ac:dyDescent="0.25">
      <c r="A35" s="14">
        <f t="shared" si="0"/>
        <v>27</v>
      </c>
      <c r="B35" s="27">
        <v>80038593</v>
      </c>
      <c r="C35" s="24" t="s">
        <v>147</v>
      </c>
      <c r="D35" s="23" t="s">
        <v>234</v>
      </c>
      <c r="E35" s="28" t="s">
        <v>43</v>
      </c>
      <c r="F35" s="14" t="s">
        <v>67</v>
      </c>
      <c r="G35" s="14" t="s">
        <v>66</v>
      </c>
      <c r="H35" s="24"/>
      <c r="I35" s="24" t="s">
        <v>68</v>
      </c>
      <c r="J35" s="24" t="s">
        <v>226</v>
      </c>
      <c r="K35" s="25"/>
      <c r="L35" s="14" t="s">
        <v>69</v>
      </c>
      <c r="M35" s="14" t="s">
        <v>83</v>
      </c>
      <c r="N35" s="14" t="s">
        <v>70</v>
      </c>
      <c r="O35" s="14">
        <v>84328</v>
      </c>
      <c r="P35" s="14" t="s">
        <v>229</v>
      </c>
      <c r="Q35" s="25">
        <f t="shared" si="4"/>
        <v>104720</v>
      </c>
      <c r="R35" s="25">
        <f t="shared" si="1"/>
        <v>10472</v>
      </c>
      <c r="S35" s="29"/>
      <c r="T35" s="21">
        <f t="shared" si="2"/>
        <v>104720</v>
      </c>
      <c r="U35" s="8">
        <f t="shared" si="3"/>
        <v>10472</v>
      </c>
    </row>
    <row r="36" spans="1:21" s="4" customFormat="1" ht="50.25" customHeight="1" x14ac:dyDescent="0.25">
      <c r="A36" s="14">
        <f t="shared" si="0"/>
        <v>28</v>
      </c>
      <c r="B36" s="27">
        <v>80038594</v>
      </c>
      <c r="C36" s="24" t="s">
        <v>147</v>
      </c>
      <c r="D36" s="23" t="s">
        <v>234</v>
      </c>
      <c r="E36" s="28" t="s">
        <v>44</v>
      </c>
      <c r="F36" s="14" t="s">
        <v>67</v>
      </c>
      <c r="G36" s="14" t="s">
        <v>66</v>
      </c>
      <c r="H36" s="24"/>
      <c r="I36" s="24" t="s">
        <v>68</v>
      </c>
      <c r="J36" s="24" t="s">
        <v>226</v>
      </c>
      <c r="K36" s="25"/>
      <c r="L36" s="14" t="s">
        <v>69</v>
      </c>
      <c r="M36" s="14" t="s">
        <v>83</v>
      </c>
      <c r="N36" s="14" t="s">
        <v>70</v>
      </c>
      <c r="O36" s="14">
        <v>84328</v>
      </c>
      <c r="P36" s="14" t="s">
        <v>229</v>
      </c>
      <c r="Q36" s="25">
        <f t="shared" si="4"/>
        <v>104720</v>
      </c>
      <c r="R36" s="25">
        <f t="shared" si="1"/>
        <v>10472</v>
      </c>
      <c r="S36" s="29"/>
      <c r="T36" s="21">
        <f t="shared" si="2"/>
        <v>104720</v>
      </c>
      <c r="U36" s="8">
        <f t="shared" si="3"/>
        <v>10472</v>
      </c>
    </row>
    <row r="37" spans="1:21" s="4" customFormat="1" ht="48" customHeight="1" x14ac:dyDescent="0.25">
      <c r="A37" s="14">
        <f t="shared" si="0"/>
        <v>29</v>
      </c>
      <c r="B37" s="27">
        <v>80038595</v>
      </c>
      <c r="C37" s="24" t="s">
        <v>147</v>
      </c>
      <c r="D37" s="23" t="s">
        <v>234</v>
      </c>
      <c r="E37" s="28" t="s">
        <v>45</v>
      </c>
      <c r="F37" s="14" t="s">
        <v>67</v>
      </c>
      <c r="G37" s="14" t="s">
        <v>66</v>
      </c>
      <c r="H37" s="24"/>
      <c r="I37" s="24" t="s">
        <v>68</v>
      </c>
      <c r="J37" s="24" t="s">
        <v>226</v>
      </c>
      <c r="K37" s="25"/>
      <c r="L37" s="14" t="s">
        <v>69</v>
      </c>
      <c r="M37" s="14" t="s">
        <v>83</v>
      </c>
      <c r="N37" s="14" t="s">
        <v>70</v>
      </c>
      <c r="O37" s="14">
        <v>84328</v>
      </c>
      <c r="P37" s="14" t="s">
        <v>229</v>
      </c>
      <c r="Q37" s="25">
        <f t="shared" si="4"/>
        <v>104720</v>
      </c>
      <c r="R37" s="25">
        <f t="shared" si="1"/>
        <v>10472</v>
      </c>
      <c r="S37" s="29"/>
      <c r="T37" s="21">
        <f t="shared" si="2"/>
        <v>104720</v>
      </c>
      <c r="U37" s="8">
        <f t="shared" si="3"/>
        <v>10472</v>
      </c>
    </row>
    <row r="38" spans="1:21" s="4" customFormat="1" ht="53.25" customHeight="1" x14ac:dyDescent="0.25">
      <c r="A38" s="14">
        <f t="shared" si="0"/>
        <v>30</v>
      </c>
      <c r="B38" s="27">
        <v>80038596</v>
      </c>
      <c r="C38" s="24" t="s">
        <v>147</v>
      </c>
      <c r="D38" s="23" t="s">
        <v>234</v>
      </c>
      <c r="E38" s="28" t="s">
        <v>46</v>
      </c>
      <c r="F38" s="14" t="s">
        <v>67</v>
      </c>
      <c r="G38" s="14" t="s">
        <v>66</v>
      </c>
      <c r="H38" s="24"/>
      <c r="I38" s="24" t="s">
        <v>68</v>
      </c>
      <c r="J38" s="24" t="s">
        <v>226</v>
      </c>
      <c r="K38" s="25"/>
      <c r="L38" s="14" t="s">
        <v>69</v>
      </c>
      <c r="M38" s="14" t="s">
        <v>83</v>
      </c>
      <c r="N38" s="14" t="s">
        <v>70</v>
      </c>
      <c r="O38" s="14">
        <v>84328</v>
      </c>
      <c r="P38" s="14" t="s">
        <v>229</v>
      </c>
      <c r="Q38" s="25">
        <f t="shared" si="4"/>
        <v>104720</v>
      </c>
      <c r="R38" s="25">
        <f t="shared" si="1"/>
        <v>10472</v>
      </c>
      <c r="S38" s="29"/>
      <c r="T38" s="21">
        <f t="shared" si="2"/>
        <v>104720</v>
      </c>
      <c r="U38" s="8">
        <f t="shared" si="3"/>
        <v>10472</v>
      </c>
    </row>
    <row r="39" spans="1:21" s="4" customFormat="1" ht="51" customHeight="1" x14ac:dyDescent="0.25">
      <c r="A39" s="14">
        <f t="shared" si="0"/>
        <v>31</v>
      </c>
      <c r="B39" s="27">
        <v>80038597</v>
      </c>
      <c r="C39" s="24" t="s">
        <v>147</v>
      </c>
      <c r="D39" s="23" t="s">
        <v>234</v>
      </c>
      <c r="E39" s="28" t="s">
        <v>47</v>
      </c>
      <c r="F39" s="14" t="s">
        <v>67</v>
      </c>
      <c r="G39" s="14" t="s">
        <v>66</v>
      </c>
      <c r="H39" s="24"/>
      <c r="I39" s="24" t="s">
        <v>68</v>
      </c>
      <c r="J39" s="24" t="s">
        <v>226</v>
      </c>
      <c r="K39" s="25"/>
      <c r="L39" s="14" t="s">
        <v>69</v>
      </c>
      <c r="M39" s="14" t="s">
        <v>84</v>
      </c>
      <c r="N39" s="14" t="s">
        <v>70</v>
      </c>
      <c r="O39" s="14">
        <v>84328</v>
      </c>
      <c r="P39" s="14" t="s">
        <v>229</v>
      </c>
      <c r="Q39" s="25">
        <f t="shared" si="4"/>
        <v>104720</v>
      </c>
      <c r="R39" s="25">
        <f t="shared" si="1"/>
        <v>10472</v>
      </c>
      <c r="S39" s="29"/>
      <c r="T39" s="21">
        <f t="shared" si="2"/>
        <v>104720</v>
      </c>
      <c r="U39" s="8">
        <f t="shared" si="3"/>
        <v>10472</v>
      </c>
    </row>
    <row r="40" spans="1:21" s="4" customFormat="1" ht="52.5" customHeight="1" x14ac:dyDescent="0.25">
      <c r="A40" s="14">
        <f t="shared" si="0"/>
        <v>32</v>
      </c>
      <c r="B40" s="27">
        <v>80038598</v>
      </c>
      <c r="C40" s="24" t="s">
        <v>147</v>
      </c>
      <c r="D40" s="23" t="s">
        <v>234</v>
      </c>
      <c r="E40" s="28" t="s">
        <v>48</v>
      </c>
      <c r="F40" s="14" t="s">
        <v>67</v>
      </c>
      <c r="G40" s="14" t="s">
        <v>66</v>
      </c>
      <c r="H40" s="24"/>
      <c r="I40" s="24" t="s">
        <v>68</v>
      </c>
      <c r="J40" s="24" t="s">
        <v>226</v>
      </c>
      <c r="K40" s="25"/>
      <c r="L40" s="14" t="s">
        <v>69</v>
      </c>
      <c r="M40" s="14" t="s">
        <v>84</v>
      </c>
      <c r="N40" s="14" t="s">
        <v>70</v>
      </c>
      <c r="O40" s="14">
        <v>84328</v>
      </c>
      <c r="P40" s="14" t="s">
        <v>229</v>
      </c>
      <c r="Q40" s="25">
        <f t="shared" si="4"/>
        <v>104720</v>
      </c>
      <c r="R40" s="25">
        <f t="shared" si="1"/>
        <v>10472</v>
      </c>
      <c r="S40" s="29"/>
      <c r="T40" s="21">
        <f t="shared" si="2"/>
        <v>104720</v>
      </c>
      <c r="U40" s="8">
        <f t="shared" si="3"/>
        <v>10472</v>
      </c>
    </row>
    <row r="41" spans="1:21" s="4" customFormat="1" ht="55.5" customHeight="1" x14ac:dyDescent="0.25">
      <c r="A41" s="14">
        <f t="shared" si="0"/>
        <v>33</v>
      </c>
      <c r="B41" s="27">
        <v>80038599</v>
      </c>
      <c r="C41" s="24" t="s">
        <v>147</v>
      </c>
      <c r="D41" s="23" t="s">
        <v>234</v>
      </c>
      <c r="E41" s="28" t="s">
        <v>49</v>
      </c>
      <c r="F41" s="14" t="s">
        <v>67</v>
      </c>
      <c r="G41" s="14" t="s">
        <v>66</v>
      </c>
      <c r="H41" s="24"/>
      <c r="I41" s="24" t="s">
        <v>68</v>
      </c>
      <c r="J41" s="24" t="s">
        <v>226</v>
      </c>
      <c r="K41" s="25"/>
      <c r="L41" s="14" t="s">
        <v>69</v>
      </c>
      <c r="M41" s="14" t="s">
        <v>84</v>
      </c>
      <c r="N41" s="14" t="s">
        <v>70</v>
      </c>
      <c r="O41" s="14">
        <v>84328</v>
      </c>
      <c r="P41" s="14" t="s">
        <v>229</v>
      </c>
      <c r="Q41" s="25">
        <f t="shared" si="4"/>
        <v>104720</v>
      </c>
      <c r="R41" s="25">
        <f t="shared" si="1"/>
        <v>10472</v>
      </c>
      <c r="S41" s="29"/>
      <c r="T41" s="21">
        <f t="shared" si="2"/>
        <v>104720</v>
      </c>
      <c r="U41" s="8">
        <f t="shared" si="3"/>
        <v>10472</v>
      </c>
    </row>
    <row r="42" spans="1:21" s="4" customFormat="1" ht="45" customHeight="1" x14ac:dyDescent="0.25">
      <c r="A42" s="14">
        <f t="shared" si="0"/>
        <v>34</v>
      </c>
      <c r="B42" s="27">
        <v>80038600</v>
      </c>
      <c r="C42" s="24" t="s">
        <v>147</v>
      </c>
      <c r="D42" s="23" t="s">
        <v>234</v>
      </c>
      <c r="E42" s="28" t="s">
        <v>50</v>
      </c>
      <c r="F42" s="14" t="s">
        <v>67</v>
      </c>
      <c r="G42" s="14" t="s">
        <v>66</v>
      </c>
      <c r="H42" s="24"/>
      <c r="I42" s="24" t="s">
        <v>68</v>
      </c>
      <c r="J42" s="24" t="s">
        <v>226</v>
      </c>
      <c r="K42" s="25"/>
      <c r="L42" s="14" t="s">
        <v>69</v>
      </c>
      <c r="M42" s="14" t="s">
        <v>84</v>
      </c>
      <c r="N42" s="14" t="s">
        <v>70</v>
      </c>
      <c r="O42" s="14">
        <v>84328</v>
      </c>
      <c r="P42" s="14" t="s">
        <v>229</v>
      </c>
      <c r="Q42" s="25">
        <f t="shared" si="4"/>
        <v>104720</v>
      </c>
      <c r="R42" s="25">
        <f t="shared" si="1"/>
        <v>10472</v>
      </c>
      <c r="S42" s="29"/>
      <c r="T42" s="21">
        <f t="shared" si="2"/>
        <v>104720</v>
      </c>
      <c r="U42" s="8">
        <f t="shared" si="3"/>
        <v>10472</v>
      </c>
    </row>
    <row r="43" spans="1:21" s="4" customFormat="1" ht="51" customHeight="1" x14ac:dyDescent="0.25">
      <c r="A43" s="14">
        <f t="shared" si="0"/>
        <v>35</v>
      </c>
      <c r="B43" s="27">
        <v>80038601</v>
      </c>
      <c r="C43" s="24" t="s">
        <v>147</v>
      </c>
      <c r="D43" s="23" t="s">
        <v>234</v>
      </c>
      <c r="E43" s="28" t="s">
        <v>51</v>
      </c>
      <c r="F43" s="14" t="s">
        <v>67</v>
      </c>
      <c r="G43" s="14" t="s">
        <v>66</v>
      </c>
      <c r="H43" s="24"/>
      <c r="I43" s="24" t="s">
        <v>68</v>
      </c>
      <c r="J43" s="24" t="s">
        <v>226</v>
      </c>
      <c r="K43" s="25"/>
      <c r="L43" s="14" t="s">
        <v>69</v>
      </c>
      <c r="M43" s="14" t="s">
        <v>215</v>
      </c>
      <c r="N43" s="14" t="s">
        <v>70</v>
      </c>
      <c r="O43" s="14">
        <v>84328</v>
      </c>
      <c r="P43" s="14" t="s">
        <v>229</v>
      </c>
      <c r="Q43" s="25">
        <f t="shared" si="4"/>
        <v>104720</v>
      </c>
      <c r="R43" s="25">
        <f t="shared" si="1"/>
        <v>10472</v>
      </c>
      <c r="S43" s="29"/>
      <c r="T43" s="21">
        <f t="shared" si="2"/>
        <v>104720</v>
      </c>
      <c r="U43" s="8">
        <f t="shared" si="3"/>
        <v>10472</v>
      </c>
    </row>
    <row r="44" spans="1:21" s="4" customFormat="1" ht="51" customHeight="1" x14ac:dyDescent="0.25">
      <c r="A44" s="14">
        <f t="shared" si="0"/>
        <v>36</v>
      </c>
      <c r="B44" s="27">
        <v>80038602</v>
      </c>
      <c r="C44" s="24" t="s">
        <v>147</v>
      </c>
      <c r="D44" s="23" t="s">
        <v>234</v>
      </c>
      <c r="E44" s="28" t="s">
        <v>52</v>
      </c>
      <c r="F44" s="14" t="s">
        <v>67</v>
      </c>
      <c r="G44" s="14" t="s">
        <v>66</v>
      </c>
      <c r="H44" s="24"/>
      <c r="I44" s="24" t="s">
        <v>68</v>
      </c>
      <c r="J44" s="24" t="s">
        <v>226</v>
      </c>
      <c r="K44" s="25"/>
      <c r="L44" s="14" t="s">
        <v>69</v>
      </c>
      <c r="M44" s="14" t="s">
        <v>85</v>
      </c>
      <c r="N44" s="14" t="s">
        <v>70</v>
      </c>
      <c r="O44" s="14">
        <v>84328</v>
      </c>
      <c r="P44" s="14" t="s">
        <v>229</v>
      </c>
      <c r="Q44" s="25">
        <f t="shared" si="4"/>
        <v>104720</v>
      </c>
      <c r="R44" s="25">
        <f t="shared" si="1"/>
        <v>10472</v>
      </c>
      <c r="S44" s="29"/>
      <c r="T44" s="21">
        <f t="shared" si="2"/>
        <v>104720</v>
      </c>
      <c r="U44" s="8">
        <f t="shared" si="3"/>
        <v>10472</v>
      </c>
    </row>
    <row r="45" spans="1:21" s="4" customFormat="1" ht="55.5" customHeight="1" x14ac:dyDescent="0.25">
      <c r="A45" s="14">
        <f t="shared" si="0"/>
        <v>37</v>
      </c>
      <c r="B45" s="27">
        <v>80038603</v>
      </c>
      <c r="C45" s="24" t="s">
        <v>147</v>
      </c>
      <c r="D45" s="23" t="s">
        <v>234</v>
      </c>
      <c r="E45" s="28" t="s">
        <v>53</v>
      </c>
      <c r="F45" s="14" t="s">
        <v>67</v>
      </c>
      <c r="G45" s="14" t="s">
        <v>66</v>
      </c>
      <c r="H45" s="24"/>
      <c r="I45" s="24" t="s">
        <v>68</v>
      </c>
      <c r="J45" s="24" t="s">
        <v>226</v>
      </c>
      <c r="K45" s="25"/>
      <c r="L45" s="14" t="s">
        <v>69</v>
      </c>
      <c r="M45" s="14" t="s">
        <v>84</v>
      </c>
      <c r="N45" s="14" t="s">
        <v>70</v>
      </c>
      <c r="O45" s="14">
        <v>84328</v>
      </c>
      <c r="P45" s="14" t="s">
        <v>229</v>
      </c>
      <c r="Q45" s="25">
        <f t="shared" si="4"/>
        <v>104720</v>
      </c>
      <c r="R45" s="25">
        <f t="shared" si="1"/>
        <v>10472</v>
      </c>
      <c r="S45" s="29"/>
      <c r="T45" s="21">
        <f t="shared" si="2"/>
        <v>104720</v>
      </c>
      <c r="U45" s="8">
        <f t="shared" si="3"/>
        <v>10472</v>
      </c>
    </row>
    <row r="46" spans="1:21" s="4" customFormat="1" ht="58.5" customHeight="1" x14ac:dyDescent="0.25">
      <c r="A46" s="14">
        <f t="shared" si="0"/>
        <v>38</v>
      </c>
      <c r="B46" s="27">
        <v>80038604</v>
      </c>
      <c r="C46" s="24" t="s">
        <v>147</v>
      </c>
      <c r="D46" s="23" t="s">
        <v>234</v>
      </c>
      <c r="E46" s="28" t="s">
        <v>54</v>
      </c>
      <c r="F46" s="14" t="s">
        <v>67</v>
      </c>
      <c r="G46" s="14" t="s">
        <v>66</v>
      </c>
      <c r="H46" s="24"/>
      <c r="I46" s="24" t="s">
        <v>68</v>
      </c>
      <c r="J46" s="24" t="s">
        <v>226</v>
      </c>
      <c r="K46" s="25"/>
      <c r="L46" s="14" t="s">
        <v>69</v>
      </c>
      <c r="M46" s="14" t="s">
        <v>84</v>
      </c>
      <c r="N46" s="14" t="s">
        <v>70</v>
      </c>
      <c r="O46" s="14">
        <v>84328</v>
      </c>
      <c r="P46" s="14" t="s">
        <v>229</v>
      </c>
      <c r="Q46" s="25">
        <f t="shared" si="4"/>
        <v>104720</v>
      </c>
      <c r="R46" s="25">
        <f t="shared" si="1"/>
        <v>10472</v>
      </c>
      <c r="S46" s="29"/>
      <c r="T46" s="21">
        <f t="shared" si="2"/>
        <v>104720</v>
      </c>
      <c r="U46" s="8">
        <f t="shared" si="3"/>
        <v>10472</v>
      </c>
    </row>
    <row r="47" spans="1:21" s="4" customFormat="1" ht="48.75" customHeight="1" x14ac:dyDescent="0.25">
      <c r="A47" s="14">
        <f t="shared" si="0"/>
        <v>39</v>
      </c>
      <c r="B47" s="27">
        <v>80038605</v>
      </c>
      <c r="C47" s="24" t="s">
        <v>147</v>
      </c>
      <c r="D47" s="23" t="s">
        <v>234</v>
      </c>
      <c r="E47" s="28" t="s">
        <v>55</v>
      </c>
      <c r="F47" s="14" t="s">
        <v>67</v>
      </c>
      <c r="G47" s="14" t="s">
        <v>66</v>
      </c>
      <c r="H47" s="24"/>
      <c r="I47" s="24" t="s">
        <v>68</v>
      </c>
      <c r="J47" s="24" t="s">
        <v>226</v>
      </c>
      <c r="K47" s="25"/>
      <c r="L47" s="14" t="s">
        <v>69</v>
      </c>
      <c r="M47" s="14" t="s">
        <v>84</v>
      </c>
      <c r="N47" s="14" t="s">
        <v>70</v>
      </c>
      <c r="O47" s="14">
        <v>84328</v>
      </c>
      <c r="P47" s="14" t="s">
        <v>229</v>
      </c>
      <c r="Q47" s="25">
        <f t="shared" si="4"/>
        <v>104720</v>
      </c>
      <c r="R47" s="25">
        <f t="shared" si="1"/>
        <v>10472</v>
      </c>
      <c r="S47" s="29"/>
      <c r="T47" s="21">
        <f t="shared" si="2"/>
        <v>104720</v>
      </c>
      <c r="U47" s="8">
        <f t="shared" si="3"/>
        <v>10472</v>
      </c>
    </row>
    <row r="48" spans="1:21" s="4" customFormat="1" ht="50.25" customHeight="1" x14ac:dyDescent="0.25">
      <c r="A48" s="14">
        <f t="shared" si="0"/>
        <v>40</v>
      </c>
      <c r="B48" s="27">
        <v>80038606</v>
      </c>
      <c r="C48" s="24" t="s">
        <v>147</v>
      </c>
      <c r="D48" s="23" t="s">
        <v>234</v>
      </c>
      <c r="E48" s="28" t="s">
        <v>56</v>
      </c>
      <c r="F48" s="14" t="s">
        <v>67</v>
      </c>
      <c r="G48" s="14" t="s">
        <v>66</v>
      </c>
      <c r="H48" s="24"/>
      <c r="I48" s="24" t="s">
        <v>68</v>
      </c>
      <c r="J48" s="24" t="s">
        <v>226</v>
      </c>
      <c r="K48" s="25"/>
      <c r="L48" s="14" t="s">
        <v>69</v>
      </c>
      <c r="M48" s="14" t="s">
        <v>84</v>
      </c>
      <c r="N48" s="14" t="s">
        <v>70</v>
      </c>
      <c r="O48" s="14">
        <v>84328</v>
      </c>
      <c r="P48" s="14" t="s">
        <v>229</v>
      </c>
      <c r="Q48" s="25">
        <f t="shared" si="4"/>
        <v>104720</v>
      </c>
      <c r="R48" s="25">
        <f t="shared" si="1"/>
        <v>10472</v>
      </c>
      <c r="S48" s="29"/>
      <c r="T48" s="21">
        <f t="shared" si="2"/>
        <v>104720</v>
      </c>
      <c r="U48" s="8">
        <f t="shared" si="3"/>
        <v>10472</v>
      </c>
    </row>
    <row r="49" spans="1:21" s="4" customFormat="1" ht="51.75" customHeight="1" x14ac:dyDescent="0.25">
      <c r="A49" s="14">
        <v>41</v>
      </c>
      <c r="B49" s="14">
        <v>80038607</v>
      </c>
      <c r="C49" s="24" t="s">
        <v>148</v>
      </c>
      <c r="D49" s="23" t="s">
        <v>192</v>
      </c>
      <c r="E49" s="14" t="s">
        <v>57</v>
      </c>
      <c r="F49" s="14"/>
      <c r="G49" s="14"/>
      <c r="H49" s="24"/>
      <c r="I49" s="24" t="s">
        <v>68</v>
      </c>
      <c r="J49" s="24" t="s">
        <v>226</v>
      </c>
      <c r="K49" s="25"/>
      <c r="L49" s="14" t="s">
        <v>69</v>
      </c>
      <c r="M49" s="14" t="s">
        <v>87</v>
      </c>
      <c r="N49" s="14" t="s">
        <v>70</v>
      </c>
      <c r="O49" s="14"/>
      <c r="P49" s="14"/>
      <c r="Q49" s="25">
        <f>2273700*119%</f>
        <v>2705703</v>
      </c>
      <c r="R49" s="25">
        <f t="shared" si="1"/>
        <v>270570.30000000005</v>
      </c>
      <c r="S49" s="29"/>
      <c r="T49" s="21">
        <f t="shared" si="2"/>
        <v>2705703</v>
      </c>
      <c r="U49" s="8">
        <f t="shared" si="3"/>
        <v>270570.3</v>
      </c>
    </row>
    <row r="50" spans="1:21" s="4" customFormat="1" ht="51.75" customHeight="1" x14ac:dyDescent="0.25">
      <c r="A50" s="14">
        <v>42</v>
      </c>
      <c r="B50" s="14">
        <v>80038608</v>
      </c>
      <c r="C50" s="24" t="s">
        <v>148</v>
      </c>
      <c r="D50" s="23" t="s">
        <v>192</v>
      </c>
      <c r="E50" s="14" t="s">
        <v>58</v>
      </c>
      <c r="F50" s="14"/>
      <c r="G50" s="14"/>
      <c r="H50" s="24"/>
      <c r="I50" s="24" t="s">
        <v>68</v>
      </c>
      <c r="J50" s="24" t="s">
        <v>226</v>
      </c>
      <c r="K50" s="25"/>
      <c r="L50" s="14" t="s">
        <v>69</v>
      </c>
      <c r="M50" s="14" t="s">
        <v>86</v>
      </c>
      <c r="N50" s="14" t="s">
        <v>70</v>
      </c>
      <c r="O50" s="14"/>
      <c r="P50" s="14"/>
      <c r="Q50" s="25">
        <f t="shared" ref="Q50:Q88" si="5">2273700*119%</f>
        <v>2705703</v>
      </c>
      <c r="R50" s="25">
        <f t="shared" si="1"/>
        <v>270570.30000000005</v>
      </c>
      <c r="S50" s="29"/>
      <c r="T50" s="21">
        <f t="shared" si="2"/>
        <v>2705703</v>
      </c>
      <c r="U50" s="8">
        <f t="shared" si="3"/>
        <v>270570.3</v>
      </c>
    </row>
    <row r="51" spans="1:21" s="4" customFormat="1" ht="52.5" customHeight="1" x14ac:dyDescent="0.25">
      <c r="A51" s="14">
        <v>43</v>
      </c>
      <c r="B51" s="14">
        <v>80038609</v>
      </c>
      <c r="C51" s="24" t="s">
        <v>148</v>
      </c>
      <c r="D51" s="23" t="s">
        <v>192</v>
      </c>
      <c r="E51" s="14" t="s">
        <v>146</v>
      </c>
      <c r="F51" s="14"/>
      <c r="G51" s="14"/>
      <c r="H51" s="24"/>
      <c r="I51" s="24" t="s">
        <v>68</v>
      </c>
      <c r="J51" s="24" t="s">
        <v>226</v>
      </c>
      <c r="K51" s="25"/>
      <c r="L51" s="14" t="s">
        <v>69</v>
      </c>
      <c r="M51" s="14" t="s">
        <v>88</v>
      </c>
      <c r="N51" s="14" t="s">
        <v>70</v>
      </c>
      <c r="O51" s="14"/>
      <c r="P51" s="14"/>
      <c r="Q51" s="25">
        <f t="shared" si="5"/>
        <v>2705703</v>
      </c>
      <c r="R51" s="25">
        <f t="shared" si="1"/>
        <v>270570.30000000005</v>
      </c>
      <c r="S51" s="29"/>
      <c r="T51" s="21">
        <f t="shared" si="2"/>
        <v>2705703</v>
      </c>
      <c r="U51" s="8">
        <f t="shared" si="3"/>
        <v>270570.3</v>
      </c>
    </row>
    <row r="52" spans="1:21" s="4" customFormat="1" ht="51.75" customHeight="1" x14ac:dyDescent="0.25">
      <c r="A52" s="14">
        <v>44</v>
      </c>
      <c r="B52" s="14">
        <v>80038610</v>
      </c>
      <c r="C52" s="24" t="s">
        <v>148</v>
      </c>
      <c r="D52" s="23" t="s">
        <v>192</v>
      </c>
      <c r="E52" s="14" t="s">
        <v>59</v>
      </c>
      <c r="F52" s="14"/>
      <c r="G52" s="14"/>
      <c r="H52" s="24"/>
      <c r="I52" s="24" t="s">
        <v>68</v>
      </c>
      <c r="J52" s="24" t="s">
        <v>226</v>
      </c>
      <c r="K52" s="25"/>
      <c r="L52" s="14" t="s">
        <v>69</v>
      </c>
      <c r="M52" s="14" t="s">
        <v>89</v>
      </c>
      <c r="N52" s="14" t="s">
        <v>70</v>
      </c>
      <c r="O52" s="14"/>
      <c r="P52" s="14"/>
      <c r="Q52" s="25">
        <f t="shared" si="5"/>
        <v>2705703</v>
      </c>
      <c r="R52" s="25">
        <f t="shared" si="1"/>
        <v>270570.30000000005</v>
      </c>
      <c r="S52" s="29"/>
      <c r="T52" s="21">
        <f t="shared" si="2"/>
        <v>2705703</v>
      </c>
      <c r="U52" s="8">
        <f t="shared" si="3"/>
        <v>270570.3</v>
      </c>
    </row>
    <row r="53" spans="1:21" s="4" customFormat="1" ht="50.25" customHeight="1" x14ac:dyDescent="0.25">
      <c r="A53" s="14">
        <v>45</v>
      </c>
      <c r="B53" s="14">
        <v>80038611</v>
      </c>
      <c r="C53" s="24" t="s">
        <v>148</v>
      </c>
      <c r="D53" s="23" t="s">
        <v>192</v>
      </c>
      <c r="E53" s="14" t="s">
        <v>60</v>
      </c>
      <c r="F53" s="14"/>
      <c r="G53" s="14"/>
      <c r="H53" s="24"/>
      <c r="I53" s="24" t="s">
        <v>68</v>
      </c>
      <c r="J53" s="24" t="s">
        <v>226</v>
      </c>
      <c r="K53" s="25"/>
      <c r="L53" s="14" t="s">
        <v>69</v>
      </c>
      <c r="M53" s="14" t="s">
        <v>90</v>
      </c>
      <c r="N53" s="14" t="s">
        <v>70</v>
      </c>
      <c r="O53" s="14"/>
      <c r="P53" s="14"/>
      <c r="Q53" s="25">
        <f t="shared" si="5"/>
        <v>2705703</v>
      </c>
      <c r="R53" s="25">
        <f t="shared" si="1"/>
        <v>270570.30000000005</v>
      </c>
      <c r="S53" s="29"/>
      <c r="T53" s="21">
        <f t="shared" si="2"/>
        <v>2705703</v>
      </c>
      <c r="U53" s="8">
        <f t="shared" si="3"/>
        <v>270570.3</v>
      </c>
    </row>
    <row r="54" spans="1:21" s="4" customFormat="1" ht="53.25" customHeight="1" x14ac:dyDescent="0.25">
      <c r="A54" s="14">
        <v>46</v>
      </c>
      <c r="B54" s="14">
        <v>80038612</v>
      </c>
      <c r="C54" s="24" t="s">
        <v>148</v>
      </c>
      <c r="D54" s="23" t="s">
        <v>192</v>
      </c>
      <c r="E54" s="14" t="s">
        <v>61</v>
      </c>
      <c r="F54" s="14"/>
      <c r="G54" s="14"/>
      <c r="H54" s="24"/>
      <c r="I54" s="24" t="s">
        <v>68</v>
      </c>
      <c r="J54" s="24" t="s">
        <v>226</v>
      </c>
      <c r="K54" s="25"/>
      <c r="L54" s="14" t="s">
        <v>69</v>
      </c>
      <c r="M54" s="14" t="s">
        <v>91</v>
      </c>
      <c r="N54" s="14" t="s">
        <v>70</v>
      </c>
      <c r="O54" s="14"/>
      <c r="P54" s="14"/>
      <c r="Q54" s="25">
        <f t="shared" si="5"/>
        <v>2705703</v>
      </c>
      <c r="R54" s="25">
        <f t="shared" si="1"/>
        <v>270570.30000000005</v>
      </c>
      <c r="S54" s="29"/>
      <c r="T54" s="21">
        <f t="shared" si="2"/>
        <v>2705703</v>
      </c>
      <c r="U54" s="8">
        <f t="shared" si="3"/>
        <v>270570.3</v>
      </c>
    </row>
    <row r="55" spans="1:21" s="4" customFormat="1" ht="48.75" customHeight="1" x14ac:dyDescent="0.25">
      <c r="A55" s="14">
        <v>47</v>
      </c>
      <c r="B55" s="14">
        <v>80038613</v>
      </c>
      <c r="C55" s="24" t="s">
        <v>148</v>
      </c>
      <c r="D55" s="23" t="s">
        <v>192</v>
      </c>
      <c r="E55" s="14" t="s">
        <v>62</v>
      </c>
      <c r="F55" s="14"/>
      <c r="G55" s="14"/>
      <c r="H55" s="24"/>
      <c r="I55" s="24" t="s">
        <v>68</v>
      </c>
      <c r="J55" s="24" t="s">
        <v>226</v>
      </c>
      <c r="K55" s="25"/>
      <c r="L55" s="14" t="s">
        <v>69</v>
      </c>
      <c r="M55" s="14" t="s">
        <v>231</v>
      </c>
      <c r="N55" s="14" t="s">
        <v>70</v>
      </c>
      <c r="O55" s="14"/>
      <c r="P55" s="14"/>
      <c r="Q55" s="25">
        <f t="shared" si="5"/>
        <v>2705703</v>
      </c>
      <c r="R55" s="25">
        <f t="shared" si="1"/>
        <v>270570.30000000005</v>
      </c>
      <c r="S55" s="29"/>
      <c r="T55" s="21">
        <f t="shared" si="2"/>
        <v>2705703</v>
      </c>
      <c r="U55" s="8">
        <f t="shared" si="3"/>
        <v>270570.3</v>
      </c>
    </row>
    <row r="56" spans="1:21" s="4" customFormat="1" ht="51" customHeight="1" x14ac:dyDescent="0.25">
      <c r="A56" s="14">
        <v>48</v>
      </c>
      <c r="B56" s="14">
        <v>80038614</v>
      </c>
      <c r="C56" s="24" t="s">
        <v>148</v>
      </c>
      <c r="D56" s="23" t="s">
        <v>192</v>
      </c>
      <c r="E56" s="14" t="s">
        <v>63</v>
      </c>
      <c r="F56" s="14"/>
      <c r="G56" s="14"/>
      <c r="H56" s="24"/>
      <c r="I56" s="24" t="s">
        <v>68</v>
      </c>
      <c r="J56" s="24" t="s">
        <v>226</v>
      </c>
      <c r="K56" s="25"/>
      <c r="L56" s="14" t="s">
        <v>69</v>
      </c>
      <c r="M56" s="14" t="s">
        <v>92</v>
      </c>
      <c r="N56" s="14" t="s">
        <v>70</v>
      </c>
      <c r="O56" s="14"/>
      <c r="P56" s="14"/>
      <c r="Q56" s="25">
        <f t="shared" si="5"/>
        <v>2705703</v>
      </c>
      <c r="R56" s="25">
        <f t="shared" si="1"/>
        <v>270570.30000000005</v>
      </c>
      <c r="S56" s="29"/>
      <c r="T56" s="21">
        <f t="shared" si="2"/>
        <v>2705703</v>
      </c>
      <c r="U56" s="8">
        <f t="shared" si="3"/>
        <v>270570.3</v>
      </c>
    </row>
    <row r="57" spans="1:21" s="4" customFormat="1" ht="48.75" customHeight="1" x14ac:dyDescent="0.25">
      <c r="A57" s="14">
        <v>49</v>
      </c>
      <c r="B57" s="14">
        <v>80038615</v>
      </c>
      <c r="C57" s="24" t="s">
        <v>148</v>
      </c>
      <c r="D57" s="23" t="s">
        <v>192</v>
      </c>
      <c r="E57" s="14" t="s">
        <v>64</v>
      </c>
      <c r="F57" s="14"/>
      <c r="G57" s="14"/>
      <c r="H57" s="24"/>
      <c r="I57" s="24" t="s">
        <v>68</v>
      </c>
      <c r="J57" s="24" t="s">
        <v>226</v>
      </c>
      <c r="K57" s="25"/>
      <c r="L57" s="14" t="s">
        <v>69</v>
      </c>
      <c r="M57" s="14" t="s">
        <v>93</v>
      </c>
      <c r="N57" s="14" t="s">
        <v>70</v>
      </c>
      <c r="O57" s="14"/>
      <c r="P57" s="14"/>
      <c r="Q57" s="25">
        <f t="shared" si="5"/>
        <v>2705703</v>
      </c>
      <c r="R57" s="25">
        <f t="shared" si="1"/>
        <v>270570.30000000005</v>
      </c>
      <c r="S57" s="29"/>
      <c r="T57" s="21">
        <f t="shared" si="2"/>
        <v>2705703</v>
      </c>
      <c r="U57" s="8">
        <f t="shared" si="3"/>
        <v>270570.3</v>
      </c>
    </row>
    <row r="58" spans="1:21" s="4" customFormat="1" ht="55.5" customHeight="1" x14ac:dyDescent="0.25">
      <c r="A58" s="14">
        <v>50</v>
      </c>
      <c r="B58" s="14">
        <v>80038616</v>
      </c>
      <c r="C58" s="24" t="s">
        <v>148</v>
      </c>
      <c r="D58" s="23" t="s">
        <v>192</v>
      </c>
      <c r="E58" s="14" t="s">
        <v>65</v>
      </c>
      <c r="F58" s="14"/>
      <c r="G58" s="14"/>
      <c r="H58" s="24"/>
      <c r="I58" s="24" t="s">
        <v>68</v>
      </c>
      <c r="J58" s="24" t="s">
        <v>226</v>
      </c>
      <c r="K58" s="25"/>
      <c r="L58" s="14" t="s">
        <v>69</v>
      </c>
      <c r="M58" s="14" t="s">
        <v>94</v>
      </c>
      <c r="N58" s="14" t="s">
        <v>70</v>
      </c>
      <c r="O58" s="14"/>
      <c r="P58" s="14"/>
      <c r="Q58" s="25">
        <f t="shared" si="5"/>
        <v>2705703</v>
      </c>
      <c r="R58" s="25">
        <f t="shared" si="1"/>
        <v>270570.30000000005</v>
      </c>
      <c r="S58" s="29"/>
      <c r="T58" s="21">
        <f t="shared" si="2"/>
        <v>2705703</v>
      </c>
      <c r="U58" s="8">
        <f t="shared" si="3"/>
        <v>270570.3</v>
      </c>
    </row>
    <row r="59" spans="1:21" s="4" customFormat="1" ht="58.5" customHeight="1" x14ac:dyDescent="0.25">
      <c r="A59" s="14">
        <v>51</v>
      </c>
      <c r="B59" s="14">
        <v>80038617</v>
      </c>
      <c r="C59" s="24" t="s">
        <v>148</v>
      </c>
      <c r="D59" s="23" t="s">
        <v>192</v>
      </c>
      <c r="E59" s="14" t="s">
        <v>108</v>
      </c>
      <c r="F59" s="14"/>
      <c r="G59" s="14"/>
      <c r="H59" s="24"/>
      <c r="I59" s="24" t="s">
        <v>68</v>
      </c>
      <c r="J59" s="24" t="s">
        <v>226</v>
      </c>
      <c r="K59" s="25"/>
      <c r="L59" s="14" t="s">
        <v>69</v>
      </c>
      <c r="M59" s="14" t="s">
        <v>95</v>
      </c>
      <c r="N59" s="14" t="s">
        <v>70</v>
      </c>
      <c r="O59" s="14"/>
      <c r="P59" s="14"/>
      <c r="Q59" s="25">
        <f t="shared" si="5"/>
        <v>2705703</v>
      </c>
      <c r="R59" s="25">
        <f t="shared" si="1"/>
        <v>270570.30000000005</v>
      </c>
      <c r="S59" s="29"/>
      <c r="T59" s="21">
        <f t="shared" si="2"/>
        <v>2705703</v>
      </c>
      <c r="U59" s="8">
        <f t="shared" si="3"/>
        <v>270570.3</v>
      </c>
    </row>
    <row r="60" spans="1:21" s="4" customFormat="1" ht="54" customHeight="1" x14ac:dyDescent="0.25">
      <c r="A60" s="14">
        <v>52</v>
      </c>
      <c r="B60" s="14">
        <v>80038668</v>
      </c>
      <c r="C60" s="24" t="s">
        <v>148</v>
      </c>
      <c r="D60" s="23" t="s">
        <v>192</v>
      </c>
      <c r="E60" s="14" t="s">
        <v>71</v>
      </c>
      <c r="F60" s="14"/>
      <c r="G60" s="14"/>
      <c r="H60" s="24"/>
      <c r="I60" s="24" t="s">
        <v>68</v>
      </c>
      <c r="J60" s="24" t="s">
        <v>226</v>
      </c>
      <c r="K60" s="25"/>
      <c r="L60" s="14" t="s">
        <v>69</v>
      </c>
      <c r="M60" s="14" t="s">
        <v>96</v>
      </c>
      <c r="N60" s="14" t="s">
        <v>70</v>
      </c>
      <c r="O60" s="14"/>
      <c r="P60" s="14"/>
      <c r="Q60" s="25">
        <f t="shared" si="5"/>
        <v>2705703</v>
      </c>
      <c r="R60" s="25">
        <f t="shared" si="1"/>
        <v>270570.30000000005</v>
      </c>
      <c r="S60" s="29"/>
      <c r="T60" s="21">
        <f t="shared" si="2"/>
        <v>2705703</v>
      </c>
      <c r="U60" s="8">
        <f t="shared" si="3"/>
        <v>270570.3</v>
      </c>
    </row>
    <row r="61" spans="1:21" s="4" customFormat="1" ht="51" customHeight="1" x14ac:dyDescent="0.25">
      <c r="A61" s="14">
        <v>53</v>
      </c>
      <c r="B61" s="14">
        <v>80038669</v>
      </c>
      <c r="C61" s="24" t="s">
        <v>148</v>
      </c>
      <c r="D61" s="23" t="s">
        <v>192</v>
      </c>
      <c r="E61" s="14" t="s">
        <v>72</v>
      </c>
      <c r="F61" s="14"/>
      <c r="G61" s="14"/>
      <c r="H61" s="24"/>
      <c r="I61" s="24" t="s">
        <v>68</v>
      </c>
      <c r="J61" s="24" t="s">
        <v>226</v>
      </c>
      <c r="K61" s="25"/>
      <c r="L61" s="14" t="s">
        <v>69</v>
      </c>
      <c r="M61" s="14" t="s">
        <v>97</v>
      </c>
      <c r="N61" s="14" t="s">
        <v>70</v>
      </c>
      <c r="O61" s="14"/>
      <c r="P61" s="14"/>
      <c r="Q61" s="25">
        <f t="shared" si="5"/>
        <v>2705703</v>
      </c>
      <c r="R61" s="25">
        <f t="shared" si="1"/>
        <v>270570.30000000005</v>
      </c>
      <c r="S61" s="29"/>
      <c r="T61" s="21">
        <f t="shared" si="2"/>
        <v>2705703</v>
      </c>
      <c r="U61" s="8">
        <f t="shared" si="3"/>
        <v>270570.3</v>
      </c>
    </row>
    <row r="62" spans="1:21" s="4" customFormat="1" ht="51" customHeight="1" x14ac:dyDescent="0.25">
      <c r="A62" s="14">
        <v>54</v>
      </c>
      <c r="B62" s="14">
        <v>80038670</v>
      </c>
      <c r="C62" s="24" t="s">
        <v>148</v>
      </c>
      <c r="D62" s="23" t="s">
        <v>192</v>
      </c>
      <c r="E62" s="14" t="s">
        <v>73</v>
      </c>
      <c r="F62" s="14"/>
      <c r="G62" s="14"/>
      <c r="H62" s="24"/>
      <c r="I62" s="24" t="s">
        <v>68</v>
      </c>
      <c r="J62" s="24" t="s">
        <v>226</v>
      </c>
      <c r="K62" s="25"/>
      <c r="L62" s="14" t="s">
        <v>69</v>
      </c>
      <c r="M62" s="14" t="s">
        <v>232</v>
      </c>
      <c r="N62" s="14" t="s">
        <v>70</v>
      </c>
      <c r="O62" s="14"/>
      <c r="P62" s="14"/>
      <c r="Q62" s="25">
        <f t="shared" si="5"/>
        <v>2705703</v>
      </c>
      <c r="R62" s="25">
        <f t="shared" si="1"/>
        <v>270570.30000000005</v>
      </c>
      <c r="S62" s="29"/>
      <c r="T62" s="21">
        <f t="shared" si="2"/>
        <v>2705703</v>
      </c>
      <c r="U62" s="8">
        <f t="shared" si="3"/>
        <v>270570.3</v>
      </c>
    </row>
    <row r="63" spans="1:21" s="4" customFormat="1" ht="51" customHeight="1" x14ac:dyDescent="0.25">
      <c r="A63" s="14">
        <v>55</v>
      </c>
      <c r="B63" s="14">
        <v>80038671</v>
      </c>
      <c r="C63" s="24" t="s">
        <v>148</v>
      </c>
      <c r="D63" s="23" t="s">
        <v>192</v>
      </c>
      <c r="E63" s="14" t="s">
        <v>74</v>
      </c>
      <c r="F63" s="14"/>
      <c r="G63" s="14"/>
      <c r="H63" s="24"/>
      <c r="I63" s="24" t="s">
        <v>68</v>
      </c>
      <c r="J63" s="24" t="s">
        <v>226</v>
      </c>
      <c r="K63" s="25"/>
      <c r="L63" s="14" t="s">
        <v>69</v>
      </c>
      <c r="M63" s="14" t="s">
        <v>98</v>
      </c>
      <c r="N63" s="14" t="s">
        <v>70</v>
      </c>
      <c r="O63" s="14"/>
      <c r="P63" s="14"/>
      <c r="Q63" s="25">
        <f t="shared" si="5"/>
        <v>2705703</v>
      </c>
      <c r="R63" s="25">
        <f t="shared" si="1"/>
        <v>270570.30000000005</v>
      </c>
      <c r="S63" s="29"/>
      <c r="T63" s="21">
        <f t="shared" si="2"/>
        <v>2705703</v>
      </c>
      <c r="U63" s="8">
        <f t="shared" si="3"/>
        <v>270570.3</v>
      </c>
    </row>
    <row r="64" spans="1:21" s="4" customFormat="1" ht="44.25" customHeight="1" x14ac:dyDescent="0.25">
      <c r="A64" s="14">
        <v>56</v>
      </c>
      <c r="B64" s="14">
        <v>80038672</v>
      </c>
      <c r="C64" s="24" t="s">
        <v>148</v>
      </c>
      <c r="D64" s="23" t="s">
        <v>192</v>
      </c>
      <c r="E64" s="14" t="s">
        <v>75</v>
      </c>
      <c r="F64" s="14"/>
      <c r="G64" s="14"/>
      <c r="H64" s="24"/>
      <c r="I64" s="24" t="s">
        <v>68</v>
      </c>
      <c r="J64" s="24" t="s">
        <v>226</v>
      </c>
      <c r="K64" s="25"/>
      <c r="L64" s="14" t="s">
        <v>69</v>
      </c>
      <c r="M64" s="14" t="s">
        <v>99</v>
      </c>
      <c r="N64" s="14" t="s">
        <v>70</v>
      </c>
      <c r="O64" s="14"/>
      <c r="P64" s="14"/>
      <c r="Q64" s="25">
        <f t="shared" si="5"/>
        <v>2705703</v>
      </c>
      <c r="R64" s="25">
        <f t="shared" si="1"/>
        <v>270570.30000000005</v>
      </c>
      <c r="S64" s="29"/>
      <c r="T64" s="21">
        <f t="shared" si="2"/>
        <v>2705703</v>
      </c>
      <c r="U64" s="8">
        <f t="shared" si="3"/>
        <v>270570.3</v>
      </c>
    </row>
    <row r="65" spans="1:21" s="4" customFormat="1" ht="52.5" customHeight="1" x14ac:dyDescent="0.25">
      <c r="A65" s="14">
        <v>57</v>
      </c>
      <c r="B65" s="14">
        <v>80038673</v>
      </c>
      <c r="C65" s="24" t="s">
        <v>148</v>
      </c>
      <c r="D65" s="23" t="s">
        <v>192</v>
      </c>
      <c r="E65" s="14" t="s">
        <v>76</v>
      </c>
      <c r="F65" s="14"/>
      <c r="G65" s="14"/>
      <c r="H65" s="24"/>
      <c r="I65" s="24" t="s">
        <v>68</v>
      </c>
      <c r="J65" s="24" t="s">
        <v>226</v>
      </c>
      <c r="K65" s="25"/>
      <c r="L65" s="14" t="s">
        <v>69</v>
      </c>
      <c r="M65" s="14" t="s">
        <v>100</v>
      </c>
      <c r="N65" s="14" t="s">
        <v>70</v>
      </c>
      <c r="O65" s="14"/>
      <c r="P65" s="14"/>
      <c r="Q65" s="25">
        <f t="shared" si="5"/>
        <v>2705703</v>
      </c>
      <c r="R65" s="25">
        <f t="shared" si="1"/>
        <v>270570.30000000005</v>
      </c>
      <c r="S65" s="29"/>
      <c r="T65" s="21">
        <f t="shared" si="2"/>
        <v>2705703</v>
      </c>
      <c r="U65" s="8">
        <f t="shared" si="3"/>
        <v>270570.3</v>
      </c>
    </row>
    <row r="66" spans="1:21" s="4" customFormat="1" ht="45.75" customHeight="1" x14ac:dyDescent="0.25">
      <c r="A66" s="14">
        <v>58</v>
      </c>
      <c r="B66" s="14">
        <v>80038674</v>
      </c>
      <c r="C66" s="24" t="s">
        <v>148</v>
      </c>
      <c r="D66" s="23" t="s">
        <v>192</v>
      </c>
      <c r="E66" s="14" t="s">
        <v>77</v>
      </c>
      <c r="F66" s="14"/>
      <c r="G66" s="14"/>
      <c r="H66" s="24"/>
      <c r="I66" s="24" t="s">
        <v>68</v>
      </c>
      <c r="J66" s="24" t="s">
        <v>226</v>
      </c>
      <c r="K66" s="25"/>
      <c r="L66" s="14" t="s">
        <v>69</v>
      </c>
      <c r="M66" s="14" t="s">
        <v>101</v>
      </c>
      <c r="N66" s="14" t="s">
        <v>70</v>
      </c>
      <c r="O66" s="14"/>
      <c r="P66" s="14"/>
      <c r="Q66" s="25">
        <f t="shared" si="5"/>
        <v>2705703</v>
      </c>
      <c r="R66" s="25">
        <f t="shared" si="1"/>
        <v>270570.30000000005</v>
      </c>
      <c r="S66" s="29"/>
      <c r="T66" s="21">
        <f t="shared" si="2"/>
        <v>2705703</v>
      </c>
      <c r="U66" s="8">
        <f t="shared" si="3"/>
        <v>270570.3</v>
      </c>
    </row>
    <row r="67" spans="1:21" s="4" customFormat="1" ht="48.75" customHeight="1" x14ac:dyDescent="0.25">
      <c r="A67" s="14">
        <v>59</v>
      </c>
      <c r="B67" s="14">
        <v>80038675</v>
      </c>
      <c r="C67" s="24" t="s">
        <v>148</v>
      </c>
      <c r="D67" s="23" t="s">
        <v>192</v>
      </c>
      <c r="E67" s="14" t="s">
        <v>78</v>
      </c>
      <c r="F67" s="14"/>
      <c r="G67" s="14"/>
      <c r="H67" s="24"/>
      <c r="I67" s="24" t="s">
        <v>68</v>
      </c>
      <c r="J67" s="24" t="s">
        <v>226</v>
      </c>
      <c r="K67" s="25"/>
      <c r="L67" s="14" t="s">
        <v>69</v>
      </c>
      <c r="M67" s="14" t="s">
        <v>102</v>
      </c>
      <c r="N67" s="14" t="s">
        <v>70</v>
      </c>
      <c r="O67" s="14"/>
      <c r="P67" s="14"/>
      <c r="Q67" s="25">
        <f t="shared" si="5"/>
        <v>2705703</v>
      </c>
      <c r="R67" s="25">
        <f t="shared" si="1"/>
        <v>270570.30000000005</v>
      </c>
      <c r="S67" s="29"/>
      <c r="T67" s="21">
        <f t="shared" si="2"/>
        <v>2705703</v>
      </c>
      <c r="U67" s="8">
        <f t="shared" si="3"/>
        <v>270570.3</v>
      </c>
    </row>
    <row r="68" spans="1:21" s="4" customFormat="1" ht="51" customHeight="1" x14ac:dyDescent="0.25">
      <c r="A68" s="14">
        <v>60</v>
      </c>
      <c r="B68" s="14">
        <v>80038676</v>
      </c>
      <c r="C68" s="24" t="s">
        <v>148</v>
      </c>
      <c r="D68" s="23" t="s">
        <v>192</v>
      </c>
      <c r="E68" s="14" t="s">
        <v>79</v>
      </c>
      <c r="F68" s="14"/>
      <c r="G68" s="14"/>
      <c r="H68" s="24"/>
      <c r="I68" s="24" t="s">
        <v>68</v>
      </c>
      <c r="J68" s="24" t="s">
        <v>226</v>
      </c>
      <c r="K68" s="25"/>
      <c r="L68" s="14" t="s">
        <v>69</v>
      </c>
      <c r="M68" s="14" t="s">
        <v>103</v>
      </c>
      <c r="N68" s="14" t="s">
        <v>70</v>
      </c>
      <c r="O68" s="14"/>
      <c r="P68" s="14"/>
      <c r="Q68" s="25">
        <f t="shared" si="5"/>
        <v>2705703</v>
      </c>
      <c r="R68" s="25">
        <f t="shared" si="1"/>
        <v>270570.30000000005</v>
      </c>
      <c r="S68" s="29"/>
      <c r="T68" s="21">
        <f t="shared" si="2"/>
        <v>2705703</v>
      </c>
      <c r="U68" s="8">
        <f t="shared" si="3"/>
        <v>270570.3</v>
      </c>
    </row>
    <row r="69" spans="1:21" s="4" customFormat="1" ht="49.5" customHeight="1" x14ac:dyDescent="0.25">
      <c r="A69" s="14">
        <v>61</v>
      </c>
      <c r="B69" s="14">
        <v>80038678</v>
      </c>
      <c r="C69" s="24" t="s">
        <v>148</v>
      </c>
      <c r="D69" s="23" t="s">
        <v>192</v>
      </c>
      <c r="E69" s="14" t="s">
        <v>80</v>
      </c>
      <c r="F69" s="14"/>
      <c r="G69" s="14"/>
      <c r="H69" s="24"/>
      <c r="I69" s="24" t="s">
        <v>68</v>
      </c>
      <c r="J69" s="24" t="s">
        <v>226</v>
      </c>
      <c r="K69" s="25"/>
      <c r="L69" s="14" t="s">
        <v>69</v>
      </c>
      <c r="M69" s="14" t="s">
        <v>104</v>
      </c>
      <c r="N69" s="14" t="s">
        <v>70</v>
      </c>
      <c r="O69" s="14"/>
      <c r="P69" s="14"/>
      <c r="Q69" s="25">
        <f t="shared" si="5"/>
        <v>2705703</v>
      </c>
      <c r="R69" s="25">
        <f t="shared" si="1"/>
        <v>270570.30000000005</v>
      </c>
      <c r="S69" s="29"/>
      <c r="T69" s="21">
        <f t="shared" si="2"/>
        <v>2705703</v>
      </c>
      <c r="U69" s="8">
        <f t="shared" si="3"/>
        <v>270570.3</v>
      </c>
    </row>
    <row r="70" spans="1:21" s="4" customFormat="1" ht="54.75" customHeight="1" x14ac:dyDescent="0.25">
      <c r="A70" s="14">
        <v>62</v>
      </c>
      <c r="B70" s="14">
        <v>80038677</v>
      </c>
      <c r="C70" s="24" t="s">
        <v>148</v>
      </c>
      <c r="D70" s="23" t="s">
        <v>192</v>
      </c>
      <c r="E70" s="14" t="s">
        <v>81</v>
      </c>
      <c r="F70" s="14"/>
      <c r="G70" s="14"/>
      <c r="H70" s="24"/>
      <c r="I70" s="24" t="s">
        <v>68</v>
      </c>
      <c r="J70" s="24" t="s">
        <v>226</v>
      </c>
      <c r="K70" s="25"/>
      <c r="L70" s="14" t="s">
        <v>69</v>
      </c>
      <c r="M70" s="14" t="s">
        <v>105</v>
      </c>
      <c r="N70" s="14" t="s">
        <v>70</v>
      </c>
      <c r="O70" s="14"/>
      <c r="P70" s="14"/>
      <c r="Q70" s="25">
        <f t="shared" si="5"/>
        <v>2705703</v>
      </c>
      <c r="R70" s="25">
        <f t="shared" si="1"/>
        <v>270570.30000000005</v>
      </c>
      <c r="S70" s="29"/>
      <c r="T70" s="21">
        <f t="shared" si="2"/>
        <v>2705703</v>
      </c>
      <c r="U70" s="8">
        <f t="shared" si="3"/>
        <v>270570.3</v>
      </c>
    </row>
    <row r="71" spans="1:21" s="4" customFormat="1" ht="54.75" customHeight="1" x14ac:dyDescent="0.25">
      <c r="A71" s="14">
        <v>63</v>
      </c>
      <c r="B71" s="14">
        <v>80038804</v>
      </c>
      <c r="C71" s="24" t="s">
        <v>148</v>
      </c>
      <c r="D71" s="23" t="s">
        <v>192</v>
      </c>
      <c r="E71" s="14" t="s">
        <v>110</v>
      </c>
      <c r="F71" s="14"/>
      <c r="G71" s="14"/>
      <c r="H71" s="24"/>
      <c r="I71" s="24" t="s">
        <v>68</v>
      </c>
      <c r="J71" s="24" t="s">
        <v>226</v>
      </c>
      <c r="K71" s="25"/>
      <c r="L71" s="14" t="s">
        <v>69</v>
      </c>
      <c r="M71" s="14" t="s">
        <v>137</v>
      </c>
      <c r="N71" s="14" t="s">
        <v>70</v>
      </c>
      <c r="O71" s="14"/>
      <c r="P71" s="14"/>
      <c r="Q71" s="25">
        <f t="shared" si="5"/>
        <v>2705703</v>
      </c>
      <c r="R71" s="25">
        <f t="shared" si="1"/>
        <v>270570.30000000005</v>
      </c>
      <c r="S71" s="29"/>
      <c r="T71" s="21">
        <f t="shared" si="2"/>
        <v>2705703</v>
      </c>
      <c r="U71" s="8">
        <f t="shared" si="3"/>
        <v>270570.3</v>
      </c>
    </row>
    <row r="72" spans="1:21" s="4" customFormat="1" ht="54.75" customHeight="1" x14ac:dyDescent="0.25">
      <c r="A72" s="14">
        <v>64</v>
      </c>
      <c r="B72" s="14">
        <v>80038687</v>
      </c>
      <c r="C72" s="24" t="s">
        <v>148</v>
      </c>
      <c r="D72" s="23" t="s">
        <v>192</v>
      </c>
      <c r="E72" s="14" t="s">
        <v>111</v>
      </c>
      <c r="F72" s="14"/>
      <c r="G72" s="14"/>
      <c r="H72" s="24"/>
      <c r="I72" s="24" t="s">
        <v>68</v>
      </c>
      <c r="J72" s="24" t="s">
        <v>226</v>
      </c>
      <c r="K72" s="25"/>
      <c r="L72" s="14" t="s">
        <v>69</v>
      </c>
      <c r="M72" s="14" t="s">
        <v>145</v>
      </c>
      <c r="N72" s="14" t="s">
        <v>70</v>
      </c>
      <c r="O72" s="14"/>
      <c r="P72" s="14"/>
      <c r="Q72" s="25">
        <f t="shared" si="5"/>
        <v>2705703</v>
      </c>
      <c r="R72" s="25">
        <f t="shared" si="1"/>
        <v>270570.30000000005</v>
      </c>
      <c r="S72" s="29"/>
      <c r="T72" s="21">
        <f t="shared" si="2"/>
        <v>2705703</v>
      </c>
      <c r="U72" s="8">
        <f t="shared" si="3"/>
        <v>270570.3</v>
      </c>
    </row>
    <row r="73" spans="1:21" s="4" customFormat="1" ht="54.75" customHeight="1" x14ac:dyDescent="0.25">
      <c r="A73" s="14">
        <v>65</v>
      </c>
      <c r="B73" s="14">
        <v>80038766</v>
      </c>
      <c r="C73" s="24" t="s">
        <v>148</v>
      </c>
      <c r="D73" s="23" t="s">
        <v>192</v>
      </c>
      <c r="E73" s="14" t="s">
        <v>112</v>
      </c>
      <c r="F73" s="14"/>
      <c r="G73" s="14"/>
      <c r="H73" s="24"/>
      <c r="I73" s="24" t="s">
        <v>68</v>
      </c>
      <c r="J73" s="24" t="s">
        <v>226</v>
      </c>
      <c r="K73" s="25"/>
      <c r="L73" s="14" t="s">
        <v>69</v>
      </c>
      <c r="M73" s="14" t="s">
        <v>143</v>
      </c>
      <c r="N73" s="14" t="s">
        <v>70</v>
      </c>
      <c r="O73" s="14"/>
      <c r="P73" s="14"/>
      <c r="Q73" s="25">
        <f t="shared" si="5"/>
        <v>2705703</v>
      </c>
      <c r="R73" s="25">
        <f t="shared" si="1"/>
        <v>270570.30000000005</v>
      </c>
      <c r="S73" s="29"/>
      <c r="T73" s="21">
        <f t="shared" si="2"/>
        <v>2705703</v>
      </c>
      <c r="U73" s="8">
        <f t="shared" si="3"/>
        <v>270570.3</v>
      </c>
    </row>
    <row r="74" spans="1:21" s="4" customFormat="1" ht="54.75" customHeight="1" x14ac:dyDescent="0.25">
      <c r="A74" s="14">
        <v>66</v>
      </c>
      <c r="B74" s="14">
        <v>80038688</v>
      </c>
      <c r="C74" s="24" t="s">
        <v>148</v>
      </c>
      <c r="D74" s="23" t="s">
        <v>192</v>
      </c>
      <c r="E74" s="14" t="s">
        <v>113</v>
      </c>
      <c r="F74" s="14"/>
      <c r="G74" s="14"/>
      <c r="H74" s="24"/>
      <c r="I74" s="24" t="s">
        <v>68</v>
      </c>
      <c r="J74" s="24" t="s">
        <v>226</v>
      </c>
      <c r="K74" s="25"/>
      <c r="L74" s="14" t="s">
        <v>69</v>
      </c>
      <c r="M74" s="14" t="s">
        <v>144</v>
      </c>
      <c r="N74" s="14" t="s">
        <v>70</v>
      </c>
      <c r="O74" s="14"/>
      <c r="P74" s="14"/>
      <c r="Q74" s="25">
        <f t="shared" si="5"/>
        <v>2705703</v>
      </c>
      <c r="R74" s="25">
        <f t="shared" ref="R74:R116" si="6">Q74/J74*12</f>
        <v>270570.30000000005</v>
      </c>
      <c r="S74" s="29"/>
      <c r="T74" s="21">
        <f t="shared" ref="T74:T105" si="7">ROUND(Q74,2)</f>
        <v>2705703</v>
      </c>
      <c r="U74" s="8">
        <f t="shared" ref="U74:U128" si="8">ROUND(R74,2)</f>
        <v>270570.3</v>
      </c>
    </row>
    <row r="75" spans="1:21" s="4" customFormat="1" ht="54.75" customHeight="1" x14ac:dyDescent="0.25">
      <c r="A75" s="14">
        <v>67</v>
      </c>
      <c r="B75" s="14">
        <v>80038806</v>
      </c>
      <c r="C75" s="24" t="s">
        <v>148</v>
      </c>
      <c r="D75" s="23" t="s">
        <v>192</v>
      </c>
      <c r="E75" s="14" t="s">
        <v>114</v>
      </c>
      <c r="F75" s="14"/>
      <c r="G75" s="14"/>
      <c r="H75" s="24"/>
      <c r="I75" s="24" t="s">
        <v>68</v>
      </c>
      <c r="J75" s="24" t="s">
        <v>226</v>
      </c>
      <c r="K75" s="25"/>
      <c r="L75" s="14" t="s">
        <v>69</v>
      </c>
      <c r="M75" s="14" t="s">
        <v>138</v>
      </c>
      <c r="N75" s="14" t="s">
        <v>70</v>
      </c>
      <c r="O75" s="14"/>
      <c r="P75" s="14"/>
      <c r="Q75" s="25">
        <f t="shared" si="5"/>
        <v>2705703</v>
      </c>
      <c r="R75" s="25">
        <f t="shared" si="6"/>
        <v>270570.30000000005</v>
      </c>
      <c r="S75" s="29"/>
      <c r="T75" s="21">
        <f t="shared" si="7"/>
        <v>2705703</v>
      </c>
      <c r="U75" s="8">
        <f t="shared" si="8"/>
        <v>270570.3</v>
      </c>
    </row>
    <row r="76" spans="1:21" s="4" customFormat="1" ht="54.75" customHeight="1" x14ac:dyDescent="0.25">
      <c r="A76" s="14">
        <v>68</v>
      </c>
      <c r="B76" s="14">
        <v>80038807</v>
      </c>
      <c r="C76" s="24" t="s">
        <v>148</v>
      </c>
      <c r="D76" s="23" t="s">
        <v>192</v>
      </c>
      <c r="E76" s="14" t="s">
        <v>115</v>
      </c>
      <c r="F76" s="14"/>
      <c r="G76" s="14"/>
      <c r="H76" s="24"/>
      <c r="I76" s="24" t="s">
        <v>68</v>
      </c>
      <c r="J76" s="24" t="s">
        <v>226</v>
      </c>
      <c r="K76" s="25"/>
      <c r="L76" s="14" t="s">
        <v>69</v>
      </c>
      <c r="M76" s="14" t="s">
        <v>140</v>
      </c>
      <c r="N76" s="14" t="s">
        <v>70</v>
      </c>
      <c r="O76" s="14"/>
      <c r="P76" s="14"/>
      <c r="Q76" s="25">
        <f t="shared" si="5"/>
        <v>2705703</v>
      </c>
      <c r="R76" s="25">
        <f t="shared" si="6"/>
        <v>270570.30000000005</v>
      </c>
      <c r="S76" s="29"/>
      <c r="T76" s="21">
        <f t="shared" si="7"/>
        <v>2705703</v>
      </c>
      <c r="U76" s="8">
        <f t="shared" si="8"/>
        <v>270570.3</v>
      </c>
    </row>
    <row r="77" spans="1:21" s="4" customFormat="1" ht="48.75" customHeight="1" x14ac:dyDescent="0.25">
      <c r="A77" s="14">
        <v>69</v>
      </c>
      <c r="B77" s="14">
        <v>80038808</v>
      </c>
      <c r="C77" s="24" t="s">
        <v>148</v>
      </c>
      <c r="D77" s="23" t="s">
        <v>192</v>
      </c>
      <c r="E77" s="14" t="s">
        <v>116</v>
      </c>
      <c r="F77" s="14"/>
      <c r="G77" s="14"/>
      <c r="H77" s="24"/>
      <c r="I77" s="24" t="s">
        <v>68</v>
      </c>
      <c r="J77" s="24" t="s">
        <v>226</v>
      </c>
      <c r="K77" s="25"/>
      <c r="L77" s="14" t="s">
        <v>69</v>
      </c>
      <c r="M77" s="14" t="s">
        <v>139</v>
      </c>
      <c r="N77" s="14" t="s">
        <v>70</v>
      </c>
      <c r="O77" s="14"/>
      <c r="P77" s="14"/>
      <c r="Q77" s="25">
        <f t="shared" si="5"/>
        <v>2705703</v>
      </c>
      <c r="R77" s="25">
        <f t="shared" si="6"/>
        <v>270570.30000000005</v>
      </c>
      <c r="S77" s="29"/>
      <c r="T77" s="21">
        <f t="shared" si="7"/>
        <v>2705703</v>
      </c>
      <c r="U77" s="8">
        <f t="shared" si="8"/>
        <v>270570.3</v>
      </c>
    </row>
    <row r="78" spans="1:21" s="4" customFormat="1" ht="44.25" customHeight="1" x14ac:dyDescent="0.25">
      <c r="A78" s="14">
        <v>70</v>
      </c>
      <c r="B78" s="14">
        <v>80038768</v>
      </c>
      <c r="C78" s="24" t="s">
        <v>148</v>
      </c>
      <c r="D78" s="23" t="s">
        <v>192</v>
      </c>
      <c r="E78" s="14" t="s">
        <v>117</v>
      </c>
      <c r="F78" s="14"/>
      <c r="G78" s="14"/>
      <c r="H78" s="24"/>
      <c r="I78" s="24" t="s">
        <v>68</v>
      </c>
      <c r="J78" s="24" t="s">
        <v>226</v>
      </c>
      <c r="K78" s="25"/>
      <c r="L78" s="14" t="s">
        <v>69</v>
      </c>
      <c r="M78" s="14" t="s">
        <v>141</v>
      </c>
      <c r="N78" s="14" t="s">
        <v>70</v>
      </c>
      <c r="O78" s="14"/>
      <c r="P78" s="14"/>
      <c r="Q78" s="25">
        <f t="shared" si="5"/>
        <v>2705703</v>
      </c>
      <c r="R78" s="25">
        <f t="shared" si="6"/>
        <v>270570.30000000005</v>
      </c>
      <c r="S78" s="29"/>
      <c r="T78" s="21">
        <f t="shared" si="7"/>
        <v>2705703</v>
      </c>
      <c r="U78" s="8">
        <f t="shared" si="8"/>
        <v>270570.3</v>
      </c>
    </row>
    <row r="79" spans="1:21" s="4" customFormat="1" ht="54" customHeight="1" x14ac:dyDescent="0.25">
      <c r="A79" s="14">
        <v>71</v>
      </c>
      <c r="B79" s="14">
        <v>80038767</v>
      </c>
      <c r="C79" s="24" t="s">
        <v>148</v>
      </c>
      <c r="D79" s="23" t="s">
        <v>192</v>
      </c>
      <c r="E79" s="14" t="s">
        <v>118</v>
      </c>
      <c r="F79" s="14"/>
      <c r="G79" s="14"/>
      <c r="H79" s="24"/>
      <c r="I79" s="24" t="s">
        <v>68</v>
      </c>
      <c r="J79" s="24" t="s">
        <v>226</v>
      </c>
      <c r="K79" s="25"/>
      <c r="L79" s="14" t="s">
        <v>69</v>
      </c>
      <c r="M79" s="14" t="s">
        <v>142</v>
      </c>
      <c r="N79" s="14" t="s">
        <v>70</v>
      </c>
      <c r="O79" s="14"/>
      <c r="P79" s="14"/>
      <c r="Q79" s="25">
        <f t="shared" si="5"/>
        <v>2705703</v>
      </c>
      <c r="R79" s="25">
        <f t="shared" si="6"/>
        <v>270570.30000000005</v>
      </c>
      <c r="S79" s="29"/>
      <c r="T79" s="21">
        <f t="shared" si="7"/>
        <v>2705703</v>
      </c>
      <c r="U79" s="8">
        <f t="shared" si="8"/>
        <v>270570.3</v>
      </c>
    </row>
    <row r="80" spans="1:21" s="4" customFormat="1" ht="50.25" customHeight="1" x14ac:dyDescent="0.25">
      <c r="A80" s="14">
        <v>72</v>
      </c>
      <c r="B80" s="14">
        <v>80038805</v>
      </c>
      <c r="C80" s="24" t="s">
        <v>148</v>
      </c>
      <c r="D80" s="23" t="s">
        <v>192</v>
      </c>
      <c r="E80" s="14" t="s">
        <v>119</v>
      </c>
      <c r="F80" s="14"/>
      <c r="G80" s="14"/>
      <c r="H80" s="24"/>
      <c r="I80" s="24" t="s">
        <v>68</v>
      </c>
      <c r="J80" s="24" t="s">
        <v>226</v>
      </c>
      <c r="K80" s="25"/>
      <c r="L80" s="14" t="s">
        <v>69</v>
      </c>
      <c r="M80" s="14" t="s">
        <v>136</v>
      </c>
      <c r="N80" s="14" t="s">
        <v>70</v>
      </c>
      <c r="O80" s="14"/>
      <c r="P80" s="14"/>
      <c r="Q80" s="25">
        <f t="shared" si="5"/>
        <v>2705703</v>
      </c>
      <c r="R80" s="25">
        <f t="shared" si="6"/>
        <v>270570.30000000005</v>
      </c>
      <c r="S80" s="29"/>
      <c r="T80" s="21">
        <f t="shared" si="7"/>
        <v>2705703</v>
      </c>
      <c r="U80" s="8">
        <f t="shared" si="8"/>
        <v>270570.3</v>
      </c>
    </row>
    <row r="81" spans="1:21" s="4" customFormat="1" ht="52.5" customHeight="1" x14ac:dyDescent="0.25">
      <c r="A81" s="14">
        <v>73</v>
      </c>
      <c r="B81" s="14">
        <v>80038811</v>
      </c>
      <c r="C81" s="24" t="s">
        <v>148</v>
      </c>
      <c r="D81" s="23" t="s">
        <v>192</v>
      </c>
      <c r="E81" s="14" t="s">
        <v>120</v>
      </c>
      <c r="F81" s="14"/>
      <c r="G81" s="14"/>
      <c r="H81" s="24"/>
      <c r="I81" s="24" t="s">
        <v>68</v>
      </c>
      <c r="J81" s="24" t="s">
        <v>226</v>
      </c>
      <c r="K81" s="25"/>
      <c r="L81" s="14" t="s">
        <v>69</v>
      </c>
      <c r="M81" s="14" t="s">
        <v>129</v>
      </c>
      <c r="N81" s="14" t="s">
        <v>70</v>
      </c>
      <c r="O81" s="14"/>
      <c r="P81" s="14"/>
      <c r="Q81" s="25">
        <f t="shared" si="5"/>
        <v>2705703</v>
      </c>
      <c r="R81" s="25">
        <f t="shared" si="6"/>
        <v>270570.30000000005</v>
      </c>
      <c r="S81" s="29"/>
      <c r="T81" s="21">
        <f t="shared" si="7"/>
        <v>2705703</v>
      </c>
      <c r="U81" s="8">
        <f t="shared" si="8"/>
        <v>270570.3</v>
      </c>
    </row>
    <row r="82" spans="1:21" s="4" customFormat="1" ht="45.75" customHeight="1" x14ac:dyDescent="0.25">
      <c r="A82" s="14">
        <v>74</v>
      </c>
      <c r="B82" s="14">
        <v>80038818</v>
      </c>
      <c r="C82" s="24" t="s">
        <v>148</v>
      </c>
      <c r="D82" s="23" t="s">
        <v>192</v>
      </c>
      <c r="E82" s="14" t="s">
        <v>121</v>
      </c>
      <c r="F82" s="14"/>
      <c r="G82" s="14"/>
      <c r="H82" s="24"/>
      <c r="I82" s="24" t="s">
        <v>68</v>
      </c>
      <c r="J82" s="24" t="s">
        <v>226</v>
      </c>
      <c r="K82" s="25"/>
      <c r="L82" s="14" t="s">
        <v>69</v>
      </c>
      <c r="M82" s="14" t="s">
        <v>128</v>
      </c>
      <c r="N82" s="14" t="s">
        <v>70</v>
      </c>
      <c r="O82" s="14"/>
      <c r="P82" s="14"/>
      <c r="Q82" s="25">
        <f t="shared" si="5"/>
        <v>2705703</v>
      </c>
      <c r="R82" s="25">
        <f t="shared" si="6"/>
        <v>270570.30000000005</v>
      </c>
      <c r="S82" s="29"/>
      <c r="T82" s="21">
        <f t="shared" si="7"/>
        <v>2705703</v>
      </c>
      <c r="U82" s="8">
        <f t="shared" si="8"/>
        <v>270570.3</v>
      </c>
    </row>
    <row r="83" spans="1:21" s="4" customFormat="1" ht="54.75" customHeight="1" x14ac:dyDescent="0.25">
      <c r="A83" s="14">
        <v>75</v>
      </c>
      <c r="B83" s="14">
        <v>80038812</v>
      </c>
      <c r="C83" s="24" t="s">
        <v>148</v>
      </c>
      <c r="D83" s="23" t="s">
        <v>192</v>
      </c>
      <c r="E83" s="14" t="s">
        <v>122</v>
      </c>
      <c r="F83" s="14"/>
      <c r="G83" s="14"/>
      <c r="H83" s="24"/>
      <c r="I83" s="24" t="s">
        <v>68</v>
      </c>
      <c r="J83" s="24" t="s">
        <v>226</v>
      </c>
      <c r="K83" s="25"/>
      <c r="L83" s="14" t="s">
        <v>69</v>
      </c>
      <c r="M83" s="14" t="s">
        <v>130</v>
      </c>
      <c r="N83" s="14" t="s">
        <v>70</v>
      </c>
      <c r="O83" s="14"/>
      <c r="P83" s="14"/>
      <c r="Q83" s="25">
        <f t="shared" si="5"/>
        <v>2705703</v>
      </c>
      <c r="R83" s="25">
        <f t="shared" si="6"/>
        <v>270570.30000000005</v>
      </c>
      <c r="S83" s="29"/>
      <c r="T83" s="21">
        <f t="shared" si="7"/>
        <v>2705703</v>
      </c>
      <c r="U83" s="8">
        <f t="shared" si="8"/>
        <v>270570.3</v>
      </c>
    </row>
    <row r="84" spans="1:21" s="4" customFormat="1" ht="54.75" customHeight="1" x14ac:dyDescent="0.25">
      <c r="A84" s="14">
        <v>76</v>
      </c>
      <c r="B84" s="14">
        <v>80038813</v>
      </c>
      <c r="C84" s="24" t="s">
        <v>148</v>
      </c>
      <c r="D84" s="23" t="s">
        <v>192</v>
      </c>
      <c r="E84" s="14" t="s">
        <v>123</v>
      </c>
      <c r="F84" s="14"/>
      <c r="G84" s="14"/>
      <c r="H84" s="24"/>
      <c r="I84" s="24" t="s">
        <v>68</v>
      </c>
      <c r="J84" s="24" t="s">
        <v>226</v>
      </c>
      <c r="K84" s="25"/>
      <c r="L84" s="14" t="s">
        <v>69</v>
      </c>
      <c r="M84" s="14" t="s">
        <v>131</v>
      </c>
      <c r="N84" s="14" t="s">
        <v>70</v>
      </c>
      <c r="O84" s="14"/>
      <c r="P84" s="14"/>
      <c r="Q84" s="25">
        <f t="shared" si="5"/>
        <v>2705703</v>
      </c>
      <c r="R84" s="25">
        <f t="shared" si="6"/>
        <v>270570.30000000005</v>
      </c>
      <c r="S84" s="29"/>
      <c r="T84" s="21">
        <f t="shared" si="7"/>
        <v>2705703</v>
      </c>
      <c r="U84" s="8">
        <f t="shared" si="8"/>
        <v>270570.3</v>
      </c>
    </row>
    <row r="85" spans="1:21" s="4" customFormat="1" ht="54.75" customHeight="1" x14ac:dyDescent="0.25">
      <c r="A85" s="14">
        <v>77</v>
      </c>
      <c r="B85" s="14">
        <v>80038814</v>
      </c>
      <c r="C85" s="24" t="s">
        <v>148</v>
      </c>
      <c r="D85" s="23" t="s">
        <v>192</v>
      </c>
      <c r="E85" s="14" t="s">
        <v>124</v>
      </c>
      <c r="F85" s="14"/>
      <c r="G85" s="14"/>
      <c r="H85" s="24"/>
      <c r="I85" s="24" t="s">
        <v>68</v>
      </c>
      <c r="J85" s="24" t="s">
        <v>226</v>
      </c>
      <c r="K85" s="25"/>
      <c r="L85" s="14" t="s">
        <v>69</v>
      </c>
      <c r="M85" s="14" t="s">
        <v>132</v>
      </c>
      <c r="N85" s="14" t="s">
        <v>70</v>
      </c>
      <c r="O85" s="14"/>
      <c r="P85" s="14"/>
      <c r="Q85" s="25">
        <f t="shared" si="5"/>
        <v>2705703</v>
      </c>
      <c r="R85" s="25">
        <f t="shared" si="6"/>
        <v>270570.30000000005</v>
      </c>
      <c r="S85" s="29"/>
      <c r="T85" s="21">
        <f t="shared" si="7"/>
        <v>2705703</v>
      </c>
      <c r="U85" s="8">
        <f t="shared" si="8"/>
        <v>270570.3</v>
      </c>
    </row>
    <row r="86" spans="1:21" s="4" customFormat="1" ht="54.75" customHeight="1" x14ac:dyDescent="0.25">
      <c r="A86" s="14">
        <v>78</v>
      </c>
      <c r="B86" s="14">
        <v>80038815</v>
      </c>
      <c r="C86" s="24" t="s">
        <v>148</v>
      </c>
      <c r="D86" s="23" t="s">
        <v>192</v>
      </c>
      <c r="E86" s="14" t="s">
        <v>125</v>
      </c>
      <c r="F86" s="14"/>
      <c r="G86" s="14"/>
      <c r="H86" s="24"/>
      <c r="I86" s="24" t="s">
        <v>68</v>
      </c>
      <c r="J86" s="24" t="s">
        <v>226</v>
      </c>
      <c r="K86" s="25"/>
      <c r="L86" s="14" t="s">
        <v>69</v>
      </c>
      <c r="M86" s="14" t="s">
        <v>133</v>
      </c>
      <c r="N86" s="14" t="s">
        <v>70</v>
      </c>
      <c r="O86" s="14"/>
      <c r="P86" s="14"/>
      <c r="Q86" s="25">
        <f t="shared" si="5"/>
        <v>2705703</v>
      </c>
      <c r="R86" s="25">
        <f t="shared" si="6"/>
        <v>270570.30000000005</v>
      </c>
      <c r="S86" s="29"/>
      <c r="T86" s="21">
        <f t="shared" si="7"/>
        <v>2705703</v>
      </c>
      <c r="U86" s="8">
        <f t="shared" si="8"/>
        <v>270570.3</v>
      </c>
    </row>
    <row r="87" spans="1:21" s="4" customFormat="1" ht="54.75" customHeight="1" x14ac:dyDescent="0.25">
      <c r="A87" s="14">
        <v>79</v>
      </c>
      <c r="B87" s="14">
        <v>80038816</v>
      </c>
      <c r="C87" s="24" t="s">
        <v>148</v>
      </c>
      <c r="D87" s="23" t="s">
        <v>192</v>
      </c>
      <c r="E87" s="14" t="s">
        <v>126</v>
      </c>
      <c r="F87" s="14"/>
      <c r="G87" s="14"/>
      <c r="H87" s="24"/>
      <c r="I87" s="24" t="s">
        <v>68</v>
      </c>
      <c r="J87" s="24" t="s">
        <v>226</v>
      </c>
      <c r="K87" s="25"/>
      <c r="L87" s="14" t="s">
        <v>69</v>
      </c>
      <c r="M87" s="14" t="s">
        <v>134</v>
      </c>
      <c r="N87" s="14" t="s">
        <v>70</v>
      </c>
      <c r="O87" s="14"/>
      <c r="P87" s="14"/>
      <c r="Q87" s="25">
        <f t="shared" si="5"/>
        <v>2705703</v>
      </c>
      <c r="R87" s="25">
        <f t="shared" si="6"/>
        <v>270570.30000000005</v>
      </c>
      <c r="S87" s="29"/>
      <c r="T87" s="21">
        <f t="shared" si="7"/>
        <v>2705703</v>
      </c>
      <c r="U87" s="8">
        <f t="shared" si="8"/>
        <v>270570.3</v>
      </c>
    </row>
    <row r="88" spans="1:21" s="4" customFormat="1" ht="54.75" customHeight="1" x14ac:dyDescent="0.25">
      <c r="A88" s="14">
        <v>80</v>
      </c>
      <c r="B88" s="14">
        <v>80038817</v>
      </c>
      <c r="C88" s="24" t="s">
        <v>148</v>
      </c>
      <c r="D88" s="23" t="s">
        <v>192</v>
      </c>
      <c r="E88" s="14" t="s">
        <v>127</v>
      </c>
      <c r="F88" s="14"/>
      <c r="G88" s="14"/>
      <c r="H88" s="24"/>
      <c r="I88" s="24" t="s">
        <v>68</v>
      </c>
      <c r="J88" s="24" t="s">
        <v>226</v>
      </c>
      <c r="K88" s="25"/>
      <c r="L88" s="14" t="s">
        <v>69</v>
      </c>
      <c r="M88" s="14" t="s">
        <v>135</v>
      </c>
      <c r="N88" s="14" t="s">
        <v>70</v>
      </c>
      <c r="O88" s="14"/>
      <c r="P88" s="14"/>
      <c r="Q88" s="25">
        <f t="shared" si="5"/>
        <v>2705703</v>
      </c>
      <c r="R88" s="25">
        <f t="shared" si="6"/>
        <v>270570.30000000005</v>
      </c>
      <c r="S88" s="29"/>
      <c r="T88" s="21">
        <f t="shared" si="7"/>
        <v>2705703</v>
      </c>
      <c r="U88" s="8">
        <f t="shared" si="8"/>
        <v>270570.3</v>
      </c>
    </row>
    <row r="89" spans="1:21" s="4" customFormat="1" ht="70.5" customHeight="1" x14ac:dyDescent="0.25">
      <c r="A89" s="14">
        <v>81</v>
      </c>
      <c r="B89" s="23">
        <v>802012105</v>
      </c>
      <c r="C89" s="23" t="s">
        <v>149</v>
      </c>
      <c r="D89" s="23" t="s">
        <v>194</v>
      </c>
      <c r="E89" s="14" t="s">
        <v>150</v>
      </c>
      <c r="F89" s="14"/>
      <c r="G89" s="14"/>
      <c r="H89" s="24"/>
      <c r="I89" s="24" t="s">
        <v>151</v>
      </c>
      <c r="J89" s="24" t="s">
        <v>227</v>
      </c>
      <c r="K89" s="25"/>
      <c r="L89" s="14" t="s">
        <v>69</v>
      </c>
      <c r="M89" s="14" t="s">
        <v>152</v>
      </c>
      <c r="N89" s="14" t="s">
        <v>153</v>
      </c>
      <c r="O89" s="14"/>
      <c r="P89" s="14"/>
      <c r="Q89" s="30">
        <f>1239926.41*119%</f>
        <v>1475512.4278999998</v>
      </c>
      <c r="R89" s="25">
        <f t="shared" si="6"/>
        <v>122959.36899166665</v>
      </c>
      <c r="S89" s="29"/>
      <c r="T89" s="21">
        <f t="shared" si="7"/>
        <v>1475512.43</v>
      </c>
      <c r="U89" s="8">
        <f t="shared" si="8"/>
        <v>122959.37</v>
      </c>
    </row>
    <row r="90" spans="1:21" s="4" customFormat="1" ht="71.25" customHeight="1" x14ac:dyDescent="0.25">
      <c r="A90" s="14">
        <v>82</v>
      </c>
      <c r="B90" s="23">
        <v>802012107</v>
      </c>
      <c r="C90" s="23" t="s">
        <v>149</v>
      </c>
      <c r="D90" s="23" t="s">
        <v>194</v>
      </c>
      <c r="E90" s="14" t="s">
        <v>154</v>
      </c>
      <c r="F90" s="14"/>
      <c r="G90" s="14"/>
      <c r="H90" s="24"/>
      <c r="I90" s="24" t="s">
        <v>151</v>
      </c>
      <c r="J90" s="24" t="s">
        <v>227</v>
      </c>
      <c r="K90" s="25"/>
      <c r="L90" s="14" t="s">
        <v>69</v>
      </c>
      <c r="M90" s="14" t="s">
        <v>155</v>
      </c>
      <c r="N90" s="14" t="s">
        <v>153</v>
      </c>
      <c r="O90" s="14"/>
      <c r="P90" s="14"/>
      <c r="Q90" s="30">
        <f t="shared" ref="Q90:Q108" si="9">1239926.41*119%</f>
        <v>1475512.4278999998</v>
      </c>
      <c r="R90" s="25">
        <f t="shared" si="6"/>
        <v>122959.36899166665</v>
      </c>
      <c r="S90" s="29"/>
      <c r="T90" s="21">
        <f t="shared" si="7"/>
        <v>1475512.43</v>
      </c>
      <c r="U90" s="8">
        <f t="shared" si="8"/>
        <v>122959.37</v>
      </c>
    </row>
    <row r="91" spans="1:21" s="4" customFormat="1" ht="71.25" customHeight="1" x14ac:dyDescent="0.25">
      <c r="A91" s="14">
        <v>83</v>
      </c>
      <c r="B91" s="23">
        <v>802012108</v>
      </c>
      <c r="C91" s="23" t="s">
        <v>149</v>
      </c>
      <c r="D91" s="23" t="s">
        <v>194</v>
      </c>
      <c r="E91" s="14" t="s">
        <v>156</v>
      </c>
      <c r="F91" s="14"/>
      <c r="G91" s="14"/>
      <c r="H91" s="24"/>
      <c r="I91" s="24" t="s">
        <v>151</v>
      </c>
      <c r="J91" s="24" t="s">
        <v>227</v>
      </c>
      <c r="K91" s="25"/>
      <c r="L91" s="14" t="s">
        <v>69</v>
      </c>
      <c r="M91" s="14" t="s">
        <v>157</v>
      </c>
      <c r="N91" s="14" t="s">
        <v>153</v>
      </c>
      <c r="O91" s="14"/>
      <c r="P91" s="14"/>
      <c r="Q91" s="30">
        <f t="shared" si="9"/>
        <v>1475512.4278999998</v>
      </c>
      <c r="R91" s="25">
        <f t="shared" si="6"/>
        <v>122959.36899166665</v>
      </c>
      <c r="S91" s="29"/>
      <c r="T91" s="21">
        <f t="shared" si="7"/>
        <v>1475512.43</v>
      </c>
      <c r="U91" s="8">
        <f t="shared" si="8"/>
        <v>122959.37</v>
      </c>
    </row>
    <row r="92" spans="1:21" s="4" customFormat="1" ht="74.25" customHeight="1" x14ac:dyDescent="0.25">
      <c r="A92" s="14">
        <v>84</v>
      </c>
      <c r="B92" s="23">
        <v>802012109</v>
      </c>
      <c r="C92" s="23" t="s">
        <v>149</v>
      </c>
      <c r="D92" s="23" t="s">
        <v>194</v>
      </c>
      <c r="E92" s="14" t="s">
        <v>158</v>
      </c>
      <c r="F92" s="14"/>
      <c r="G92" s="14"/>
      <c r="H92" s="24"/>
      <c r="I92" s="24" t="s">
        <v>151</v>
      </c>
      <c r="J92" s="24" t="s">
        <v>227</v>
      </c>
      <c r="K92" s="25"/>
      <c r="L92" s="14" t="s">
        <v>69</v>
      </c>
      <c r="M92" s="14" t="s">
        <v>159</v>
      </c>
      <c r="N92" s="14" t="s">
        <v>153</v>
      </c>
      <c r="O92" s="14"/>
      <c r="P92" s="14"/>
      <c r="Q92" s="30">
        <f t="shared" si="9"/>
        <v>1475512.4278999998</v>
      </c>
      <c r="R92" s="25">
        <f t="shared" si="6"/>
        <v>122959.36899166665</v>
      </c>
      <c r="S92" s="29"/>
      <c r="T92" s="21">
        <f t="shared" si="7"/>
        <v>1475512.43</v>
      </c>
      <c r="U92" s="8">
        <f t="shared" si="8"/>
        <v>122959.37</v>
      </c>
    </row>
    <row r="93" spans="1:21" s="4" customFormat="1" ht="38.25" x14ac:dyDescent="0.25">
      <c r="A93" s="14">
        <v>85</v>
      </c>
      <c r="B93" s="23">
        <v>802012106</v>
      </c>
      <c r="C93" s="23" t="s">
        <v>149</v>
      </c>
      <c r="D93" s="23" t="s">
        <v>194</v>
      </c>
      <c r="E93" s="14" t="s">
        <v>160</v>
      </c>
      <c r="F93" s="14"/>
      <c r="G93" s="14"/>
      <c r="H93" s="24"/>
      <c r="I93" s="24" t="s">
        <v>151</v>
      </c>
      <c r="J93" s="24" t="s">
        <v>227</v>
      </c>
      <c r="K93" s="25"/>
      <c r="L93" s="14" t="s">
        <v>69</v>
      </c>
      <c r="M93" s="14" t="s">
        <v>161</v>
      </c>
      <c r="N93" s="14" t="s">
        <v>153</v>
      </c>
      <c r="O93" s="14"/>
      <c r="P93" s="14"/>
      <c r="Q93" s="30">
        <f t="shared" si="9"/>
        <v>1475512.4278999998</v>
      </c>
      <c r="R93" s="25">
        <f t="shared" si="6"/>
        <v>122959.36899166665</v>
      </c>
      <c r="S93" s="29"/>
      <c r="T93" s="21">
        <f t="shared" si="7"/>
        <v>1475512.43</v>
      </c>
      <c r="U93" s="8">
        <f t="shared" si="8"/>
        <v>122959.37</v>
      </c>
    </row>
    <row r="94" spans="1:21" s="4" customFormat="1" ht="67.5" customHeight="1" x14ac:dyDescent="0.25">
      <c r="A94" s="14">
        <v>86</v>
      </c>
      <c r="B94" s="23">
        <v>802013112</v>
      </c>
      <c r="C94" s="23" t="s">
        <v>149</v>
      </c>
      <c r="D94" s="23" t="s">
        <v>194</v>
      </c>
      <c r="E94" s="14" t="s">
        <v>162</v>
      </c>
      <c r="F94" s="14"/>
      <c r="G94" s="14"/>
      <c r="H94" s="24"/>
      <c r="I94" s="24" t="s">
        <v>151</v>
      </c>
      <c r="J94" s="24" t="s">
        <v>227</v>
      </c>
      <c r="K94" s="25"/>
      <c r="L94" s="14" t="s">
        <v>69</v>
      </c>
      <c r="M94" s="14" t="s">
        <v>163</v>
      </c>
      <c r="N94" s="14" t="s">
        <v>153</v>
      </c>
      <c r="O94" s="14"/>
      <c r="P94" s="14"/>
      <c r="Q94" s="30">
        <f t="shared" si="9"/>
        <v>1475512.4278999998</v>
      </c>
      <c r="R94" s="25">
        <f t="shared" si="6"/>
        <v>122959.36899166665</v>
      </c>
      <c r="S94" s="29"/>
      <c r="T94" s="21">
        <f t="shared" si="7"/>
        <v>1475512.43</v>
      </c>
      <c r="U94" s="8">
        <f t="shared" si="8"/>
        <v>122959.37</v>
      </c>
    </row>
    <row r="95" spans="1:21" s="4" customFormat="1" ht="73.5" customHeight="1" x14ac:dyDescent="0.25">
      <c r="A95" s="14">
        <v>87</v>
      </c>
      <c r="B95" s="23">
        <v>802013113</v>
      </c>
      <c r="C95" s="23" t="s">
        <v>149</v>
      </c>
      <c r="D95" s="23" t="s">
        <v>194</v>
      </c>
      <c r="E95" s="31" t="s">
        <v>164</v>
      </c>
      <c r="F95" s="14"/>
      <c r="G95" s="14"/>
      <c r="H95" s="24"/>
      <c r="I95" s="24" t="s">
        <v>151</v>
      </c>
      <c r="J95" s="24" t="s">
        <v>227</v>
      </c>
      <c r="K95" s="25"/>
      <c r="L95" s="14" t="s">
        <v>69</v>
      </c>
      <c r="M95" s="14" t="s">
        <v>165</v>
      </c>
      <c r="N95" s="14" t="s">
        <v>153</v>
      </c>
      <c r="O95" s="14"/>
      <c r="P95" s="14"/>
      <c r="Q95" s="30">
        <f t="shared" si="9"/>
        <v>1475512.4278999998</v>
      </c>
      <c r="R95" s="25">
        <f t="shared" si="6"/>
        <v>122959.36899166665</v>
      </c>
      <c r="S95" s="29"/>
      <c r="T95" s="21">
        <f t="shared" si="7"/>
        <v>1475512.43</v>
      </c>
      <c r="U95" s="8">
        <f t="shared" si="8"/>
        <v>122959.37</v>
      </c>
    </row>
    <row r="96" spans="1:21" s="4" customFormat="1" ht="71.25" customHeight="1" x14ac:dyDescent="0.25">
      <c r="A96" s="14">
        <v>88</v>
      </c>
      <c r="B96" s="23">
        <v>802013114</v>
      </c>
      <c r="C96" s="23" t="s">
        <v>149</v>
      </c>
      <c r="D96" s="23" t="s">
        <v>194</v>
      </c>
      <c r="E96" s="14" t="s">
        <v>166</v>
      </c>
      <c r="F96" s="14"/>
      <c r="G96" s="14"/>
      <c r="H96" s="24"/>
      <c r="I96" s="24" t="s">
        <v>151</v>
      </c>
      <c r="J96" s="24" t="s">
        <v>227</v>
      </c>
      <c r="K96" s="25"/>
      <c r="L96" s="14" t="s">
        <v>69</v>
      </c>
      <c r="M96" s="14" t="s">
        <v>167</v>
      </c>
      <c r="N96" s="14" t="s">
        <v>153</v>
      </c>
      <c r="O96" s="14"/>
      <c r="P96" s="14"/>
      <c r="Q96" s="30">
        <f t="shared" si="9"/>
        <v>1475512.4278999998</v>
      </c>
      <c r="R96" s="25">
        <f t="shared" si="6"/>
        <v>122959.36899166665</v>
      </c>
      <c r="S96" s="29"/>
      <c r="T96" s="21">
        <f t="shared" si="7"/>
        <v>1475512.43</v>
      </c>
      <c r="U96" s="8">
        <f t="shared" si="8"/>
        <v>122959.37</v>
      </c>
    </row>
    <row r="97" spans="1:21" s="4" customFormat="1" ht="74.25" customHeight="1" x14ac:dyDescent="0.25">
      <c r="A97" s="14">
        <v>89</v>
      </c>
      <c r="B97" s="23">
        <v>802013115</v>
      </c>
      <c r="C97" s="23" t="s">
        <v>149</v>
      </c>
      <c r="D97" s="23" t="s">
        <v>194</v>
      </c>
      <c r="E97" s="14" t="s">
        <v>168</v>
      </c>
      <c r="F97" s="14"/>
      <c r="G97" s="14"/>
      <c r="H97" s="24"/>
      <c r="I97" s="24" t="s">
        <v>151</v>
      </c>
      <c r="J97" s="24" t="s">
        <v>227</v>
      </c>
      <c r="K97" s="25"/>
      <c r="L97" s="14" t="s">
        <v>69</v>
      </c>
      <c r="M97" s="14" t="s">
        <v>169</v>
      </c>
      <c r="N97" s="14" t="s">
        <v>153</v>
      </c>
      <c r="O97" s="14"/>
      <c r="P97" s="14"/>
      <c r="Q97" s="30">
        <f t="shared" si="9"/>
        <v>1475512.4278999998</v>
      </c>
      <c r="R97" s="25">
        <f t="shared" si="6"/>
        <v>122959.36899166665</v>
      </c>
      <c r="S97" s="29"/>
      <c r="T97" s="21">
        <f t="shared" si="7"/>
        <v>1475512.43</v>
      </c>
      <c r="U97" s="8">
        <f t="shared" si="8"/>
        <v>122959.37</v>
      </c>
    </row>
    <row r="98" spans="1:21" s="4" customFormat="1" ht="69.75" customHeight="1" x14ac:dyDescent="0.25">
      <c r="A98" s="14">
        <v>90</v>
      </c>
      <c r="B98" s="23">
        <v>802013116</v>
      </c>
      <c r="C98" s="23" t="s">
        <v>149</v>
      </c>
      <c r="D98" s="23" t="s">
        <v>194</v>
      </c>
      <c r="E98" s="14" t="s">
        <v>170</v>
      </c>
      <c r="F98" s="14"/>
      <c r="G98" s="14"/>
      <c r="H98" s="24"/>
      <c r="I98" s="24" t="s">
        <v>151</v>
      </c>
      <c r="J98" s="24" t="s">
        <v>227</v>
      </c>
      <c r="K98" s="25"/>
      <c r="L98" s="14" t="s">
        <v>69</v>
      </c>
      <c r="M98" s="14" t="s">
        <v>171</v>
      </c>
      <c r="N98" s="14" t="s">
        <v>153</v>
      </c>
      <c r="O98" s="14"/>
      <c r="P98" s="14"/>
      <c r="Q98" s="30">
        <f t="shared" si="9"/>
        <v>1475512.4278999998</v>
      </c>
      <c r="R98" s="25">
        <f t="shared" si="6"/>
        <v>122959.36899166665</v>
      </c>
      <c r="S98" s="29"/>
      <c r="T98" s="21">
        <f t="shared" si="7"/>
        <v>1475512.43</v>
      </c>
      <c r="U98" s="8">
        <f t="shared" si="8"/>
        <v>122959.37</v>
      </c>
    </row>
    <row r="99" spans="1:21" s="4" customFormat="1" ht="71.25" customHeight="1" x14ac:dyDescent="0.25">
      <c r="A99" s="14">
        <v>91</v>
      </c>
      <c r="B99" s="23">
        <v>802013117</v>
      </c>
      <c r="C99" s="23" t="s">
        <v>149</v>
      </c>
      <c r="D99" s="23" t="s">
        <v>194</v>
      </c>
      <c r="E99" s="14" t="s">
        <v>172</v>
      </c>
      <c r="F99" s="14"/>
      <c r="G99" s="14"/>
      <c r="H99" s="24"/>
      <c r="I99" s="24" t="s">
        <v>151</v>
      </c>
      <c r="J99" s="24" t="s">
        <v>227</v>
      </c>
      <c r="K99" s="25"/>
      <c r="L99" s="14" t="s">
        <v>69</v>
      </c>
      <c r="M99" s="14" t="s">
        <v>173</v>
      </c>
      <c r="N99" s="14" t="s">
        <v>153</v>
      </c>
      <c r="O99" s="14"/>
      <c r="P99" s="14"/>
      <c r="Q99" s="30">
        <f t="shared" si="9"/>
        <v>1475512.4278999998</v>
      </c>
      <c r="R99" s="25">
        <f t="shared" si="6"/>
        <v>122959.36899166665</v>
      </c>
      <c r="S99" s="29"/>
      <c r="T99" s="21">
        <f t="shared" si="7"/>
        <v>1475512.43</v>
      </c>
      <c r="U99" s="8">
        <f t="shared" si="8"/>
        <v>122959.37</v>
      </c>
    </row>
    <row r="100" spans="1:21" s="4" customFormat="1" ht="38.25" x14ac:dyDescent="0.25">
      <c r="A100" s="14">
        <v>92</v>
      </c>
      <c r="B100" s="23">
        <v>802013118</v>
      </c>
      <c r="C100" s="23" t="s">
        <v>149</v>
      </c>
      <c r="D100" s="23" t="s">
        <v>194</v>
      </c>
      <c r="E100" s="14" t="s">
        <v>174</v>
      </c>
      <c r="F100" s="14"/>
      <c r="G100" s="14"/>
      <c r="H100" s="24"/>
      <c r="I100" s="24" t="s">
        <v>151</v>
      </c>
      <c r="J100" s="24" t="s">
        <v>227</v>
      </c>
      <c r="K100" s="25"/>
      <c r="L100" s="14" t="s">
        <v>69</v>
      </c>
      <c r="M100" s="14" t="s">
        <v>175</v>
      </c>
      <c r="N100" s="14" t="s">
        <v>153</v>
      </c>
      <c r="O100" s="14"/>
      <c r="P100" s="14"/>
      <c r="Q100" s="30">
        <f t="shared" si="9"/>
        <v>1475512.4278999998</v>
      </c>
      <c r="R100" s="25">
        <f t="shared" si="6"/>
        <v>122959.36899166665</v>
      </c>
      <c r="S100" s="29"/>
      <c r="T100" s="21">
        <f t="shared" si="7"/>
        <v>1475512.43</v>
      </c>
      <c r="U100" s="8">
        <f t="shared" si="8"/>
        <v>122959.37</v>
      </c>
    </row>
    <row r="101" spans="1:21" s="4" customFormat="1" ht="38.25" x14ac:dyDescent="0.25">
      <c r="A101" s="14">
        <v>93</v>
      </c>
      <c r="B101" s="23">
        <v>802013119</v>
      </c>
      <c r="C101" s="23" t="s">
        <v>149</v>
      </c>
      <c r="D101" s="23" t="s">
        <v>194</v>
      </c>
      <c r="E101" s="14" t="s">
        <v>176</v>
      </c>
      <c r="F101" s="14"/>
      <c r="G101" s="14"/>
      <c r="H101" s="24"/>
      <c r="I101" s="24" t="s">
        <v>151</v>
      </c>
      <c r="J101" s="24" t="s">
        <v>227</v>
      </c>
      <c r="K101" s="25"/>
      <c r="L101" s="14" t="s">
        <v>69</v>
      </c>
      <c r="M101" s="14" t="s">
        <v>177</v>
      </c>
      <c r="N101" s="14" t="s">
        <v>153</v>
      </c>
      <c r="O101" s="14"/>
      <c r="P101" s="14"/>
      <c r="Q101" s="30">
        <f t="shared" si="9"/>
        <v>1475512.4278999998</v>
      </c>
      <c r="R101" s="25">
        <f t="shared" si="6"/>
        <v>122959.36899166665</v>
      </c>
      <c r="S101" s="29"/>
      <c r="T101" s="21">
        <f t="shared" si="7"/>
        <v>1475512.43</v>
      </c>
      <c r="U101" s="8">
        <f t="shared" si="8"/>
        <v>122959.37</v>
      </c>
    </row>
    <row r="102" spans="1:21" s="4" customFormat="1" ht="69.75" customHeight="1" x14ac:dyDescent="0.25">
      <c r="A102" s="14">
        <v>94</v>
      </c>
      <c r="B102" s="23">
        <v>802013120</v>
      </c>
      <c r="C102" s="23" t="s">
        <v>149</v>
      </c>
      <c r="D102" s="23" t="s">
        <v>194</v>
      </c>
      <c r="E102" s="14" t="s">
        <v>178</v>
      </c>
      <c r="F102" s="14"/>
      <c r="G102" s="14"/>
      <c r="H102" s="24"/>
      <c r="I102" s="24" t="s">
        <v>151</v>
      </c>
      <c r="J102" s="24" t="s">
        <v>227</v>
      </c>
      <c r="K102" s="25"/>
      <c r="L102" s="14" t="s">
        <v>69</v>
      </c>
      <c r="M102" s="14" t="s">
        <v>179</v>
      </c>
      <c r="N102" s="14" t="s">
        <v>153</v>
      </c>
      <c r="O102" s="14"/>
      <c r="P102" s="14"/>
      <c r="Q102" s="30">
        <f t="shared" si="9"/>
        <v>1475512.4278999998</v>
      </c>
      <c r="R102" s="25">
        <f t="shared" si="6"/>
        <v>122959.36899166665</v>
      </c>
      <c r="S102" s="29"/>
      <c r="T102" s="21">
        <f t="shared" si="7"/>
        <v>1475512.43</v>
      </c>
      <c r="U102" s="8">
        <f t="shared" si="8"/>
        <v>122959.37</v>
      </c>
    </row>
    <row r="103" spans="1:21" s="4" customFormat="1" ht="75.75" customHeight="1" x14ac:dyDescent="0.25">
      <c r="A103" s="14">
        <v>95</v>
      </c>
      <c r="B103" s="23">
        <v>802013121</v>
      </c>
      <c r="C103" s="23" t="s">
        <v>149</v>
      </c>
      <c r="D103" s="23" t="s">
        <v>194</v>
      </c>
      <c r="E103" s="14" t="s">
        <v>180</v>
      </c>
      <c r="F103" s="14"/>
      <c r="G103" s="14"/>
      <c r="H103" s="24"/>
      <c r="I103" s="24" t="s">
        <v>151</v>
      </c>
      <c r="J103" s="24" t="s">
        <v>227</v>
      </c>
      <c r="K103" s="25"/>
      <c r="L103" s="14" t="s">
        <v>69</v>
      </c>
      <c r="M103" s="14" t="s">
        <v>181</v>
      </c>
      <c r="N103" s="14" t="s">
        <v>153</v>
      </c>
      <c r="O103" s="14"/>
      <c r="P103" s="14"/>
      <c r="Q103" s="30">
        <f t="shared" si="9"/>
        <v>1475512.4278999998</v>
      </c>
      <c r="R103" s="25">
        <f t="shared" si="6"/>
        <v>122959.36899166665</v>
      </c>
      <c r="S103" s="29"/>
      <c r="T103" s="21">
        <f t="shared" si="7"/>
        <v>1475512.43</v>
      </c>
      <c r="U103" s="8">
        <f t="shared" si="8"/>
        <v>122959.37</v>
      </c>
    </row>
    <row r="104" spans="1:21" s="4" customFormat="1" ht="73.5" customHeight="1" x14ac:dyDescent="0.25">
      <c r="A104" s="14">
        <v>96</v>
      </c>
      <c r="B104" s="23">
        <v>802013122</v>
      </c>
      <c r="C104" s="23" t="s">
        <v>149</v>
      </c>
      <c r="D104" s="23" t="s">
        <v>194</v>
      </c>
      <c r="E104" s="14" t="s">
        <v>182</v>
      </c>
      <c r="F104" s="14"/>
      <c r="G104" s="14"/>
      <c r="H104" s="24"/>
      <c r="I104" s="24" t="s">
        <v>151</v>
      </c>
      <c r="J104" s="24" t="s">
        <v>227</v>
      </c>
      <c r="K104" s="25"/>
      <c r="L104" s="14" t="s">
        <v>69</v>
      </c>
      <c r="M104" s="14" t="s">
        <v>183</v>
      </c>
      <c r="N104" s="14" t="s">
        <v>153</v>
      </c>
      <c r="O104" s="14"/>
      <c r="P104" s="14"/>
      <c r="Q104" s="30">
        <f t="shared" si="9"/>
        <v>1475512.4278999998</v>
      </c>
      <c r="R104" s="25">
        <f t="shared" si="6"/>
        <v>122959.36899166665</v>
      </c>
      <c r="S104" s="29"/>
      <c r="T104" s="21">
        <f t="shared" si="7"/>
        <v>1475512.43</v>
      </c>
      <c r="U104" s="8">
        <f t="shared" si="8"/>
        <v>122959.37</v>
      </c>
    </row>
    <row r="105" spans="1:21" s="4" customFormat="1" ht="75.75" customHeight="1" x14ac:dyDescent="0.25">
      <c r="A105" s="14">
        <v>97</v>
      </c>
      <c r="B105" s="23">
        <v>802013140</v>
      </c>
      <c r="C105" s="23" t="s">
        <v>149</v>
      </c>
      <c r="D105" s="23" t="s">
        <v>194</v>
      </c>
      <c r="E105" s="14" t="s">
        <v>184</v>
      </c>
      <c r="F105" s="14"/>
      <c r="G105" s="14"/>
      <c r="H105" s="24"/>
      <c r="I105" s="24" t="s">
        <v>151</v>
      </c>
      <c r="J105" s="24" t="s">
        <v>227</v>
      </c>
      <c r="K105" s="25"/>
      <c r="L105" s="14" t="s">
        <v>69</v>
      </c>
      <c r="M105" s="14" t="s">
        <v>185</v>
      </c>
      <c r="N105" s="14" t="s">
        <v>153</v>
      </c>
      <c r="O105" s="14"/>
      <c r="P105" s="14"/>
      <c r="Q105" s="30">
        <f t="shared" si="9"/>
        <v>1475512.4278999998</v>
      </c>
      <c r="R105" s="25">
        <f t="shared" si="6"/>
        <v>122959.36899166665</v>
      </c>
      <c r="S105" s="29"/>
      <c r="T105" s="21">
        <f t="shared" si="7"/>
        <v>1475512.43</v>
      </c>
      <c r="U105" s="8">
        <f t="shared" si="8"/>
        <v>122959.37</v>
      </c>
    </row>
    <row r="106" spans="1:21" s="4" customFormat="1" ht="38.25" x14ac:dyDescent="0.25">
      <c r="A106" s="14">
        <v>98</v>
      </c>
      <c r="B106" s="23">
        <v>802013141</v>
      </c>
      <c r="C106" s="23" t="s">
        <v>149</v>
      </c>
      <c r="D106" s="23" t="s">
        <v>194</v>
      </c>
      <c r="E106" s="14" t="s">
        <v>186</v>
      </c>
      <c r="F106" s="14"/>
      <c r="G106" s="14"/>
      <c r="H106" s="24"/>
      <c r="I106" s="24" t="s">
        <v>151</v>
      </c>
      <c r="J106" s="24" t="s">
        <v>227</v>
      </c>
      <c r="K106" s="25"/>
      <c r="L106" s="14" t="s">
        <v>69</v>
      </c>
      <c r="M106" s="14" t="s">
        <v>187</v>
      </c>
      <c r="N106" s="14" t="s">
        <v>153</v>
      </c>
      <c r="O106" s="14"/>
      <c r="P106" s="14"/>
      <c r="Q106" s="30">
        <f t="shared" si="9"/>
        <v>1475512.4278999998</v>
      </c>
      <c r="R106" s="25">
        <f t="shared" si="6"/>
        <v>122959.36899166665</v>
      </c>
      <c r="S106" s="29"/>
      <c r="T106" s="21">
        <f t="shared" ref="T106:T128" si="10">ROUND(Q106,2)</f>
        <v>1475512.43</v>
      </c>
      <c r="U106" s="8">
        <f t="shared" si="8"/>
        <v>122959.37</v>
      </c>
    </row>
    <row r="107" spans="1:21" s="4" customFormat="1" ht="73.5" customHeight="1" x14ac:dyDescent="0.25">
      <c r="A107" s="14">
        <v>99</v>
      </c>
      <c r="B107" s="23">
        <v>802013142</v>
      </c>
      <c r="C107" s="23" t="s">
        <v>149</v>
      </c>
      <c r="D107" s="23" t="s">
        <v>194</v>
      </c>
      <c r="E107" s="14" t="s">
        <v>188</v>
      </c>
      <c r="F107" s="14"/>
      <c r="G107" s="14"/>
      <c r="H107" s="24"/>
      <c r="I107" s="24" t="s">
        <v>151</v>
      </c>
      <c r="J107" s="24" t="s">
        <v>227</v>
      </c>
      <c r="K107" s="25"/>
      <c r="L107" s="14" t="s">
        <v>69</v>
      </c>
      <c r="M107" s="14" t="s">
        <v>189</v>
      </c>
      <c r="N107" s="14" t="s">
        <v>153</v>
      </c>
      <c r="O107" s="14"/>
      <c r="P107" s="14"/>
      <c r="Q107" s="30">
        <f t="shared" si="9"/>
        <v>1475512.4278999998</v>
      </c>
      <c r="R107" s="25">
        <f t="shared" si="6"/>
        <v>122959.36899166665</v>
      </c>
      <c r="S107" s="29"/>
      <c r="T107" s="21">
        <f t="shared" si="10"/>
        <v>1475512.43</v>
      </c>
      <c r="U107" s="8">
        <f t="shared" si="8"/>
        <v>122959.37</v>
      </c>
    </row>
    <row r="108" spans="1:21" s="4" customFormat="1" ht="70.5" customHeight="1" x14ac:dyDescent="0.25">
      <c r="A108" s="14">
        <v>100</v>
      </c>
      <c r="B108" s="23">
        <v>802013143</v>
      </c>
      <c r="C108" s="23" t="s">
        <v>149</v>
      </c>
      <c r="D108" s="23" t="s">
        <v>194</v>
      </c>
      <c r="E108" s="14" t="s">
        <v>190</v>
      </c>
      <c r="F108" s="14"/>
      <c r="G108" s="14"/>
      <c r="H108" s="24"/>
      <c r="I108" s="24" t="s">
        <v>151</v>
      </c>
      <c r="J108" s="24" t="s">
        <v>227</v>
      </c>
      <c r="K108" s="25"/>
      <c r="L108" s="14" t="s">
        <v>69</v>
      </c>
      <c r="M108" s="14" t="s">
        <v>191</v>
      </c>
      <c r="N108" s="14" t="s">
        <v>153</v>
      </c>
      <c r="O108" s="14"/>
      <c r="P108" s="14"/>
      <c r="Q108" s="30">
        <f t="shared" si="9"/>
        <v>1475512.4278999998</v>
      </c>
      <c r="R108" s="25">
        <f t="shared" si="6"/>
        <v>122959.36899166665</v>
      </c>
      <c r="S108" s="29"/>
      <c r="T108" s="21">
        <f t="shared" si="10"/>
        <v>1475512.43</v>
      </c>
      <c r="U108" s="8">
        <f t="shared" si="8"/>
        <v>122959.37</v>
      </c>
    </row>
    <row r="109" spans="1:21" s="4" customFormat="1" ht="45" customHeight="1" x14ac:dyDescent="0.25">
      <c r="A109" s="14">
        <v>101</v>
      </c>
      <c r="B109" s="23">
        <v>80038819</v>
      </c>
      <c r="C109" s="23" t="s">
        <v>147</v>
      </c>
      <c r="D109" s="23" t="s">
        <v>233</v>
      </c>
      <c r="E109" s="14" t="s">
        <v>196</v>
      </c>
      <c r="F109" s="14" t="s">
        <v>67</v>
      </c>
      <c r="G109" s="14" t="s">
        <v>66</v>
      </c>
      <c r="H109" s="24"/>
      <c r="I109" s="24" t="s">
        <v>68</v>
      </c>
      <c r="J109" s="24" t="s">
        <v>226</v>
      </c>
      <c r="K109" s="25"/>
      <c r="L109" s="14" t="s">
        <v>69</v>
      </c>
      <c r="M109" s="14" t="s">
        <v>197</v>
      </c>
      <c r="N109" s="14" t="s">
        <v>70</v>
      </c>
      <c r="O109" s="14">
        <v>84328</v>
      </c>
      <c r="P109" s="14" t="s">
        <v>229</v>
      </c>
      <c r="Q109" s="30">
        <f>540000*119%</f>
        <v>642600</v>
      </c>
      <c r="R109" s="25">
        <f t="shared" si="6"/>
        <v>64260</v>
      </c>
      <c r="S109" s="29"/>
      <c r="T109" s="21">
        <f t="shared" si="10"/>
        <v>642600</v>
      </c>
      <c r="U109" s="8">
        <f t="shared" si="8"/>
        <v>64260</v>
      </c>
    </row>
    <row r="110" spans="1:21" s="4" customFormat="1" ht="47.25" customHeight="1" x14ac:dyDescent="0.25">
      <c r="A110" s="14">
        <v>102</v>
      </c>
      <c r="B110" s="23">
        <v>80038794</v>
      </c>
      <c r="C110" s="23" t="s">
        <v>147</v>
      </c>
      <c r="D110" s="23" t="s">
        <v>233</v>
      </c>
      <c r="E110" s="14" t="s">
        <v>198</v>
      </c>
      <c r="F110" s="14" t="s">
        <v>67</v>
      </c>
      <c r="G110" s="14" t="s">
        <v>66</v>
      </c>
      <c r="H110" s="24"/>
      <c r="I110" s="24" t="s">
        <v>68</v>
      </c>
      <c r="J110" s="24" t="s">
        <v>226</v>
      </c>
      <c r="K110" s="25"/>
      <c r="L110" s="14" t="s">
        <v>69</v>
      </c>
      <c r="M110" s="14" t="s">
        <v>199</v>
      </c>
      <c r="N110" s="14" t="s">
        <v>70</v>
      </c>
      <c r="O110" s="14">
        <v>84328</v>
      </c>
      <c r="P110" s="14" t="s">
        <v>229</v>
      </c>
      <c r="Q110" s="30">
        <f t="shared" ref="Q110:Q112" si="11">540000*119%</f>
        <v>642600</v>
      </c>
      <c r="R110" s="25">
        <f t="shared" si="6"/>
        <v>64260</v>
      </c>
      <c r="S110" s="29"/>
      <c r="T110" s="21">
        <f t="shared" si="10"/>
        <v>642600</v>
      </c>
      <c r="U110" s="8">
        <f t="shared" si="8"/>
        <v>64260</v>
      </c>
    </row>
    <row r="111" spans="1:21" s="4" customFormat="1" ht="44.25" customHeight="1" x14ac:dyDescent="0.25">
      <c r="A111" s="14">
        <v>103</v>
      </c>
      <c r="B111" s="23">
        <v>80038795</v>
      </c>
      <c r="C111" s="23" t="s">
        <v>147</v>
      </c>
      <c r="D111" s="23" t="s">
        <v>233</v>
      </c>
      <c r="E111" s="14" t="s">
        <v>200</v>
      </c>
      <c r="F111" s="14" t="s">
        <v>67</v>
      </c>
      <c r="G111" s="14" t="s">
        <v>66</v>
      </c>
      <c r="H111" s="24"/>
      <c r="I111" s="24" t="s">
        <v>68</v>
      </c>
      <c r="J111" s="24" t="s">
        <v>226</v>
      </c>
      <c r="K111" s="25"/>
      <c r="L111" s="14" t="s">
        <v>69</v>
      </c>
      <c r="M111" s="14" t="s">
        <v>199</v>
      </c>
      <c r="N111" s="14" t="s">
        <v>70</v>
      </c>
      <c r="O111" s="14">
        <v>84328</v>
      </c>
      <c r="P111" s="14" t="s">
        <v>229</v>
      </c>
      <c r="Q111" s="30">
        <f t="shared" si="11"/>
        <v>642600</v>
      </c>
      <c r="R111" s="25">
        <f t="shared" si="6"/>
        <v>64260</v>
      </c>
      <c r="S111" s="29"/>
      <c r="T111" s="21">
        <f t="shared" si="10"/>
        <v>642600</v>
      </c>
      <c r="U111" s="8">
        <f t="shared" si="8"/>
        <v>64260</v>
      </c>
    </row>
    <row r="112" spans="1:21" s="4" customFormat="1" ht="42.75" customHeight="1" x14ac:dyDescent="0.25">
      <c r="A112" s="14">
        <v>104</v>
      </c>
      <c r="B112" s="23">
        <v>80038796</v>
      </c>
      <c r="C112" s="23" t="s">
        <v>147</v>
      </c>
      <c r="D112" s="23" t="s">
        <v>233</v>
      </c>
      <c r="E112" s="14" t="s">
        <v>201</v>
      </c>
      <c r="F112" s="14" t="s">
        <v>67</v>
      </c>
      <c r="G112" s="14" t="s">
        <v>66</v>
      </c>
      <c r="H112" s="24"/>
      <c r="I112" s="24" t="s">
        <v>68</v>
      </c>
      <c r="J112" s="24" t="s">
        <v>226</v>
      </c>
      <c r="K112" s="25"/>
      <c r="L112" s="14" t="s">
        <v>69</v>
      </c>
      <c r="M112" s="14" t="s">
        <v>199</v>
      </c>
      <c r="N112" s="14" t="s">
        <v>70</v>
      </c>
      <c r="O112" s="14">
        <v>84328</v>
      </c>
      <c r="P112" s="14" t="s">
        <v>229</v>
      </c>
      <c r="Q112" s="30">
        <f t="shared" si="11"/>
        <v>642600</v>
      </c>
      <c r="R112" s="25">
        <f t="shared" si="6"/>
        <v>64260</v>
      </c>
      <c r="S112" s="29"/>
      <c r="T112" s="21">
        <f t="shared" si="10"/>
        <v>642600</v>
      </c>
      <c r="U112" s="8">
        <f t="shared" si="8"/>
        <v>64260</v>
      </c>
    </row>
    <row r="113" spans="1:21" s="4" customFormat="1" ht="56.25" customHeight="1" x14ac:dyDescent="0.25">
      <c r="A113" s="14">
        <v>105</v>
      </c>
      <c r="B113" s="23">
        <v>802013386</v>
      </c>
      <c r="C113" s="23" t="s">
        <v>202</v>
      </c>
      <c r="D113" s="23" t="s">
        <v>203</v>
      </c>
      <c r="E113" s="14"/>
      <c r="F113" s="14"/>
      <c r="G113" s="14" t="s">
        <v>219</v>
      </c>
      <c r="H113" s="24"/>
      <c r="I113" s="24" t="s">
        <v>151</v>
      </c>
      <c r="J113" s="24" t="s">
        <v>228</v>
      </c>
      <c r="K113" s="25"/>
      <c r="L113" s="14" t="s">
        <v>69</v>
      </c>
      <c r="M113" s="14" t="s">
        <v>216</v>
      </c>
      <c r="N113" s="14" t="s">
        <v>204</v>
      </c>
      <c r="O113" s="14">
        <v>91155</v>
      </c>
      <c r="P113" s="14" t="s">
        <v>205</v>
      </c>
      <c r="Q113" s="30">
        <v>632665.24</v>
      </c>
      <c r="R113" s="25">
        <f t="shared" si="6"/>
        <v>31633.262000000002</v>
      </c>
      <c r="S113" s="29"/>
      <c r="T113" s="21">
        <f t="shared" si="10"/>
        <v>632665.24</v>
      </c>
      <c r="U113" s="8">
        <f t="shared" si="8"/>
        <v>31633.26</v>
      </c>
    </row>
    <row r="114" spans="1:21" s="4" customFormat="1" ht="60" customHeight="1" x14ac:dyDescent="0.25">
      <c r="A114" s="14">
        <v>106</v>
      </c>
      <c r="B114" s="23">
        <v>802013387</v>
      </c>
      <c r="C114" s="23" t="s">
        <v>202</v>
      </c>
      <c r="D114" s="23" t="s">
        <v>203</v>
      </c>
      <c r="E114" s="14"/>
      <c r="F114" s="14"/>
      <c r="G114" s="14" t="s">
        <v>218</v>
      </c>
      <c r="H114" s="24"/>
      <c r="I114" s="24" t="s">
        <v>151</v>
      </c>
      <c r="J114" s="24" t="s">
        <v>228</v>
      </c>
      <c r="K114" s="25"/>
      <c r="L114" s="14" t="s">
        <v>69</v>
      </c>
      <c r="M114" s="14" t="s">
        <v>217</v>
      </c>
      <c r="N114" s="14" t="s">
        <v>204</v>
      </c>
      <c r="O114" s="14">
        <v>89708</v>
      </c>
      <c r="P114" s="14" t="s">
        <v>206</v>
      </c>
      <c r="Q114" s="30">
        <v>721056.83</v>
      </c>
      <c r="R114" s="25">
        <f t="shared" si="6"/>
        <v>36052.841499999995</v>
      </c>
      <c r="S114" s="29"/>
      <c r="T114" s="21">
        <f t="shared" si="10"/>
        <v>721056.83</v>
      </c>
      <c r="U114" s="8">
        <f t="shared" si="8"/>
        <v>36052.839999999997</v>
      </c>
    </row>
    <row r="115" spans="1:21" s="4" customFormat="1" ht="60" customHeight="1" x14ac:dyDescent="0.25">
      <c r="A115" s="14">
        <v>107</v>
      </c>
      <c r="B115" s="23">
        <v>802013135</v>
      </c>
      <c r="C115" s="23" t="s">
        <v>202</v>
      </c>
      <c r="D115" s="23" t="s">
        <v>203</v>
      </c>
      <c r="E115" s="14"/>
      <c r="F115" s="14" t="s">
        <v>67</v>
      </c>
      <c r="G115" s="14" t="s">
        <v>207</v>
      </c>
      <c r="H115" s="24"/>
      <c r="I115" s="24" t="s">
        <v>68</v>
      </c>
      <c r="J115" s="24" t="s">
        <v>228</v>
      </c>
      <c r="K115" s="25"/>
      <c r="L115" s="14" t="s">
        <v>69</v>
      </c>
      <c r="M115" s="14" t="s">
        <v>211</v>
      </c>
      <c r="N115" s="14" t="s">
        <v>210</v>
      </c>
      <c r="O115" s="14">
        <v>84328</v>
      </c>
      <c r="P115" s="14" t="s">
        <v>229</v>
      </c>
      <c r="Q115" s="30">
        <v>691671.78</v>
      </c>
      <c r="R115" s="25">
        <f t="shared" si="6"/>
        <v>34583.589000000007</v>
      </c>
      <c r="S115" s="29"/>
      <c r="T115" s="21">
        <f t="shared" si="10"/>
        <v>691671.78</v>
      </c>
      <c r="U115" s="8">
        <f t="shared" si="8"/>
        <v>34583.589999999997</v>
      </c>
    </row>
    <row r="116" spans="1:21" s="4" customFormat="1" ht="63" customHeight="1" x14ac:dyDescent="0.25">
      <c r="A116" s="14">
        <v>108</v>
      </c>
      <c r="B116" s="23">
        <v>802013136</v>
      </c>
      <c r="C116" s="23" t="s">
        <v>208</v>
      </c>
      <c r="D116" s="23" t="s">
        <v>209</v>
      </c>
      <c r="E116" s="14"/>
      <c r="F116" s="14" t="s">
        <v>67</v>
      </c>
      <c r="G116" s="14" t="s">
        <v>207</v>
      </c>
      <c r="H116" s="24"/>
      <c r="I116" s="24" t="s">
        <v>68</v>
      </c>
      <c r="J116" s="24" t="s">
        <v>227</v>
      </c>
      <c r="K116" s="25"/>
      <c r="L116" s="14" t="s">
        <v>69</v>
      </c>
      <c r="M116" s="14" t="s">
        <v>211</v>
      </c>
      <c r="N116" s="14" t="s">
        <v>210</v>
      </c>
      <c r="O116" s="14">
        <v>84328</v>
      </c>
      <c r="P116" s="14" t="s">
        <v>229</v>
      </c>
      <c r="Q116" s="30">
        <v>703747.21</v>
      </c>
      <c r="R116" s="25">
        <f t="shared" si="6"/>
        <v>58645.60083333333</v>
      </c>
      <c r="S116" s="29"/>
      <c r="T116" s="21">
        <f t="shared" si="10"/>
        <v>703747.21</v>
      </c>
      <c r="U116" s="8">
        <f t="shared" si="8"/>
        <v>58645.599999999999</v>
      </c>
    </row>
    <row r="117" spans="1:21" s="4" customFormat="1" ht="300" customHeight="1" x14ac:dyDescent="0.25">
      <c r="A117" s="14">
        <v>109</v>
      </c>
      <c r="B117" s="23">
        <v>802014096</v>
      </c>
      <c r="C117" s="23" t="s">
        <v>235</v>
      </c>
      <c r="D117" s="23" t="s">
        <v>241</v>
      </c>
      <c r="E117" s="14" t="s">
        <v>240</v>
      </c>
      <c r="F117" s="14" t="s">
        <v>67</v>
      </c>
      <c r="G117" s="14" t="s">
        <v>207</v>
      </c>
      <c r="H117" s="24"/>
      <c r="I117" s="24" t="s">
        <v>151</v>
      </c>
      <c r="J117" s="24" t="s">
        <v>238</v>
      </c>
      <c r="K117" s="25" t="s">
        <v>236</v>
      </c>
      <c r="L117" s="14" t="s">
        <v>69</v>
      </c>
      <c r="M117" s="14" t="s">
        <v>239</v>
      </c>
      <c r="N117" s="14" t="s">
        <v>237</v>
      </c>
      <c r="O117" s="14">
        <v>84328</v>
      </c>
      <c r="P117" s="14" t="s">
        <v>229</v>
      </c>
      <c r="Q117" s="30">
        <v>4252097.5999999996</v>
      </c>
      <c r="R117" s="25">
        <f>Q117/J117*12</f>
        <v>121488.50285714284</v>
      </c>
      <c r="S117" s="29"/>
      <c r="T117" s="21">
        <f t="shared" si="10"/>
        <v>4252097.5999999996</v>
      </c>
      <c r="U117" s="8">
        <f t="shared" si="8"/>
        <v>121488.5</v>
      </c>
    </row>
    <row r="118" spans="1:21" s="4" customFormat="1" ht="201" customHeight="1" x14ac:dyDescent="0.25">
      <c r="A118" s="14">
        <v>110</v>
      </c>
      <c r="B118" s="32">
        <v>802015250</v>
      </c>
      <c r="C118" s="33" t="s">
        <v>235</v>
      </c>
      <c r="D118" s="14" t="s">
        <v>249</v>
      </c>
      <c r="E118" s="34" t="s">
        <v>250</v>
      </c>
      <c r="F118" s="14" t="s">
        <v>67</v>
      </c>
      <c r="G118" s="14" t="s">
        <v>207</v>
      </c>
      <c r="H118" s="24"/>
      <c r="I118" s="24" t="s">
        <v>242</v>
      </c>
      <c r="J118" s="35" t="s">
        <v>238</v>
      </c>
      <c r="K118" s="25" t="s">
        <v>236</v>
      </c>
      <c r="L118" s="14" t="s">
        <v>69</v>
      </c>
      <c r="M118" s="14" t="s">
        <v>285</v>
      </c>
      <c r="N118" s="14" t="s">
        <v>237</v>
      </c>
      <c r="O118" s="14">
        <v>84328</v>
      </c>
      <c r="P118" s="14" t="s">
        <v>229</v>
      </c>
      <c r="Q118" s="25">
        <v>1683166.24</v>
      </c>
      <c r="R118" s="25">
        <f t="shared" ref="R118:R128" si="12">Q118/J118*12</f>
        <v>48090.464</v>
      </c>
      <c r="S118" s="37"/>
      <c r="T118" s="21">
        <f t="shared" si="10"/>
        <v>1683166.24</v>
      </c>
      <c r="U118" s="8">
        <f t="shared" si="8"/>
        <v>48090.46</v>
      </c>
    </row>
    <row r="119" spans="1:21" s="4" customFormat="1" ht="133.5" customHeight="1" x14ac:dyDescent="0.25">
      <c r="A119" s="14">
        <v>111</v>
      </c>
      <c r="B119" s="32">
        <v>802015251</v>
      </c>
      <c r="C119" s="33" t="s">
        <v>235</v>
      </c>
      <c r="D119" s="14" t="s">
        <v>251</v>
      </c>
      <c r="E119" s="34" t="s">
        <v>252</v>
      </c>
      <c r="F119" s="14" t="s">
        <v>243</v>
      </c>
      <c r="G119" s="14" t="s">
        <v>219</v>
      </c>
      <c r="H119" s="24"/>
      <c r="I119" s="24" t="s">
        <v>242</v>
      </c>
      <c r="J119" s="35" t="s">
        <v>238</v>
      </c>
      <c r="K119" s="25" t="s">
        <v>236</v>
      </c>
      <c r="L119" s="14" t="s">
        <v>69</v>
      </c>
      <c r="M119" s="14" t="s">
        <v>286</v>
      </c>
      <c r="N119" s="14" t="s">
        <v>237</v>
      </c>
      <c r="O119" s="14">
        <v>91155</v>
      </c>
      <c r="P119" s="14" t="s">
        <v>244</v>
      </c>
      <c r="Q119" s="25">
        <v>1541595.55</v>
      </c>
      <c r="R119" s="25">
        <f t="shared" si="12"/>
        <v>44045.587142857141</v>
      </c>
      <c r="S119" s="37"/>
      <c r="T119" s="21">
        <f t="shared" si="10"/>
        <v>1541595.55</v>
      </c>
      <c r="U119" s="8">
        <f t="shared" si="8"/>
        <v>44045.59</v>
      </c>
    </row>
    <row r="120" spans="1:21" s="4" customFormat="1" ht="140.25" x14ac:dyDescent="0.25">
      <c r="A120" s="14">
        <v>112</v>
      </c>
      <c r="B120" s="32" t="s">
        <v>279</v>
      </c>
      <c r="C120" s="33" t="s">
        <v>245</v>
      </c>
      <c r="D120" s="14" t="s">
        <v>253</v>
      </c>
      <c r="E120" s="14" t="s">
        <v>254</v>
      </c>
      <c r="F120" s="14" t="s">
        <v>67</v>
      </c>
      <c r="G120" s="14" t="s">
        <v>207</v>
      </c>
      <c r="H120" s="24"/>
      <c r="I120" s="24" t="s">
        <v>242</v>
      </c>
      <c r="J120" s="35" t="s">
        <v>226</v>
      </c>
      <c r="K120" s="25" t="s">
        <v>236</v>
      </c>
      <c r="L120" s="14" t="s">
        <v>69</v>
      </c>
      <c r="M120" s="14" t="s">
        <v>286</v>
      </c>
      <c r="N120" s="14" t="s">
        <v>237</v>
      </c>
      <c r="O120" s="14">
        <v>84328</v>
      </c>
      <c r="P120" s="14" t="s">
        <v>229</v>
      </c>
      <c r="Q120" s="25">
        <v>75267.5</v>
      </c>
      <c r="R120" s="25">
        <f t="shared" si="12"/>
        <v>7526.75</v>
      </c>
      <c r="S120" s="37"/>
      <c r="T120" s="21">
        <f t="shared" si="10"/>
        <v>75267.5</v>
      </c>
      <c r="U120" s="8">
        <f t="shared" si="8"/>
        <v>7526.75</v>
      </c>
    </row>
    <row r="121" spans="1:21" s="4" customFormat="1" ht="138" customHeight="1" x14ac:dyDescent="0.25">
      <c r="A121" s="14">
        <v>113</v>
      </c>
      <c r="B121" s="32" t="s">
        <v>280</v>
      </c>
      <c r="C121" s="33" t="s">
        <v>245</v>
      </c>
      <c r="D121" s="14" t="s">
        <v>255</v>
      </c>
      <c r="E121" s="14" t="s">
        <v>256</v>
      </c>
      <c r="F121" s="14" t="s">
        <v>243</v>
      </c>
      <c r="G121" s="14" t="s">
        <v>219</v>
      </c>
      <c r="H121" s="24"/>
      <c r="I121" s="24" t="s">
        <v>242</v>
      </c>
      <c r="J121" s="35" t="s">
        <v>226</v>
      </c>
      <c r="K121" s="25" t="s">
        <v>236</v>
      </c>
      <c r="L121" s="14" t="s">
        <v>69</v>
      </c>
      <c r="M121" s="14" t="s">
        <v>286</v>
      </c>
      <c r="N121" s="14" t="s">
        <v>237</v>
      </c>
      <c r="O121" s="14">
        <v>91155</v>
      </c>
      <c r="P121" s="14" t="s">
        <v>244</v>
      </c>
      <c r="Q121" s="25">
        <v>62177.5</v>
      </c>
      <c r="R121" s="25">
        <f t="shared" si="12"/>
        <v>6217.75</v>
      </c>
      <c r="S121" s="37"/>
      <c r="T121" s="21">
        <f t="shared" si="10"/>
        <v>62177.5</v>
      </c>
      <c r="U121" s="8">
        <f t="shared" si="8"/>
        <v>6217.75</v>
      </c>
    </row>
    <row r="122" spans="1:21" s="4" customFormat="1" ht="82.5" customHeight="1" x14ac:dyDescent="0.25">
      <c r="A122" s="14">
        <v>114</v>
      </c>
      <c r="B122" s="32">
        <v>802015256</v>
      </c>
      <c r="C122" s="33" t="s">
        <v>245</v>
      </c>
      <c r="D122" s="23" t="s">
        <v>257</v>
      </c>
      <c r="E122" s="14" t="s">
        <v>258</v>
      </c>
      <c r="F122" s="14" t="s">
        <v>67</v>
      </c>
      <c r="G122" s="14" t="s">
        <v>207</v>
      </c>
      <c r="H122" s="24"/>
      <c r="I122" s="24" t="s">
        <v>242</v>
      </c>
      <c r="J122" s="24" t="s">
        <v>226</v>
      </c>
      <c r="K122" s="25" t="s">
        <v>236</v>
      </c>
      <c r="L122" s="14" t="s">
        <v>69</v>
      </c>
      <c r="M122" s="14" t="s">
        <v>286</v>
      </c>
      <c r="N122" s="14" t="s">
        <v>237</v>
      </c>
      <c r="O122" s="14">
        <v>84328</v>
      </c>
      <c r="P122" s="14" t="s">
        <v>229</v>
      </c>
      <c r="Q122" s="30">
        <v>42972.9</v>
      </c>
      <c r="R122" s="25">
        <f t="shared" si="12"/>
        <v>4297.29</v>
      </c>
      <c r="S122" s="22"/>
      <c r="T122" s="21">
        <f t="shared" si="10"/>
        <v>42972.9</v>
      </c>
      <c r="U122" s="8">
        <f t="shared" si="8"/>
        <v>4297.29</v>
      </c>
    </row>
    <row r="123" spans="1:21" s="4" customFormat="1" ht="75.75" customHeight="1" x14ac:dyDescent="0.25">
      <c r="A123" s="14">
        <v>115</v>
      </c>
      <c r="B123" s="32">
        <v>802015257</v>
      </c>
      <c r="C123" s="33" t="s">
        <v>245</v>
      </c>
      <c r="D123" s="23" t="s">
        <v>259</v>
      </c>
      <c r="E123" s="14" t="s">
        <v>260</v>
      </c>
      <c r="F123" s="14" t="s">
        <v>67</v>
      </c>
      <c r="G123" s="14" t="s">
        <v>207</v>
      </c>
      <c r="H123" s="24"/>
      <c r="I123" s="24" t="s">
        <v>242</v>
      </c>
      <c r="J123" s="24" t="s">
        <v>226</v>
      </c>
      <c r="K123" s="25" t="s">
        <v>236</v>
      </c>
      <c r="L123" s="14" t="s">
        <v>69</v>
      </c>
      <c r="M123" s="14" t="s">
        <v>286</v>
      </c>
      <c r="N123" s="14" t="s">
        <v>237</v>
      </c>
      <c r="O123" s="14">
        <v>84328</v>
      </c>
      <c r="P123" s="14" t="s">
        <v>229</v>
      </c>
      <c r="Q123" s="30">
        <v>41650</v>
      </c>
      <c r="R123" s="25">
        <f t="shared" si="12"/>
        <v>4165</v>
      </c>
      <c r="S123" s="22"/>
      <c r="T123" s="21">
        <f t="shared" si="10"/>
        <v>41650</v>
      </c>
      <c r="U123" s="8">
        <f t="shared" si="8"/>
        <v>4165</v>
      </c>
    </row>
    <row r="124" spans="1:21" s="4" customFormat="1" ht="78" customHeight="1" x14ac:dyDescent="0.25">
      <c r="A124" s="14">
        <v>116</v>
      </c>
      <c r="B124" s="32">
        <v>802015258</v>
      </c>
      <c r="C124" s="33" t="s">
        <v>245</v>
      </c>
      <c r="D124" s="38" t="s">
        <v>261</v>
      </c>
      <c r="E124" s="14" t="s">
        <v>262</v>
      </c>
      <c r="F124" s="14" t="s">
        <v>67</v>
      </c>
      <c r="G124" s="14" t="s">
        <v>207</v>
      </c>
      <c r="H124" s="24"/>
      <c r="I124" s="24" t="s">
        <v>242</v>
      </c>
      <c r="J124" s="24" t="s">
        <v>226</v>
      </c>
      <c r="K124" s="25" t="s">
        <v>236</v>
      </c>
      <c r="L124" s="14" t="s">
        <v>69</v>
      </c>
      <c r="M124" s="14" t="s">
        <v>286</v>
      </c>
      <c r="N124" s="14" t="s">
        <v>237</v>
      </c>
      <c r="O124" s="14">
        <v>84328</v>
      </c>
      <c r="P124" s="14" t="s">
        <v>229</v>
      </c>
      <c r="Q124" s="30">
        <v>22015</v>
      </c>
      <c r="R124" s="25">
        <f t="shared" si="12"/>
        <v>2201.5</v>
      </c>
      <c r="S124" s="22"/>
      <c r="T124" s="21">
        <f t="shared" si="10"/>
        <v>22015</v>
      </c>
      <c r="U124" s="8">
        <f t="shared" si="8"/>
        <v>2201.5</v>
      </c>
    </row>
    <row r="125" spans="1:21" s="4" customFormat="1" ht="63" customHeight="1" x14ac:dyDescent="0.25">
      <c r="A125" s="14">
        <v>117</v>
      </c>
      <c r="B125" s="32" t="s">
        <v>281</v>
      </c>
      <c r="C125" s="33" t="s">
        <v>263</v>
      </c>
      <c r="D125" s="23" t="s">
        <v>264</v>
      </c>
      <c r="E125" s="14" t="s">
        <v>265</v>
      </c>
      <c r="F125" s="14" t="s">
        <v>67</v>
      </c>
      <c r="G125" s="14" t="s">
        <v>207</v>
      </c>
      <c r="H125" s="24"/>
      <c r="I125" s="24" t="s">
        <v>242</v>
      </c>
      <c r="J125" s="24" t="s">
        <v>247</v>
      </c>
      <c r="K125" s="25" t="s">
        <v>236</v>
      </c>
      <c r="L125" s="14" t="s">
        <v>69</v>
      </c>
      <c r="M125" s="14" t="s">
        <v>287</v>
      </c>
      <c r="N125" s="14" t="s">
        <v>237</v>
      </c>
      <c r="O125" s="14">
        <v>84328</v>
      </c>
      <c r="P125" s="14" t="s">
        <v>246</v>
      </c>
      <c r="Q125" s="30">
        <v>79004.100000000006</v>
      </c>
      <c r="R125" s="25">
        <f t="shared" si="12"/>
        <v>15800.820000000002</v>
      </c>
      <c r="S125" s="22"/>
      <c r="T125" s="21">
        <f t="shared" si="10"/>
        <v>79004.100000000006</v>
      </c>
      <c r="U125" s="8">
        <f t="shared" si="8"/>
        <v>15800.82</v>
      </c>
    </row>
    <row r="126" spans="1:21" s="4" customFormat="1" ht="75.75" customHeight="1" x14ac:dyDescent="0.25">
      <c r="A126" s="14">
        <v>118</v>
      </c>
      <c r="B126" s="32">
        <v>802015261</v>
      </c>
      <c r="C126" s="33" t="s">
        <v>263</v>
      </c>
      <c r="D126" s="23" t="s">
        <v>266</v>
      </c>
      <c r="E126" s="14" t="s">
        <v>267</v>
      </c>
      <c r="F126" s="14" t="s">
        <v>243</v>
      </c>
      <c r="G126" s="14" t="s">
        <v>219</v>
      </c>
      <c r="H126" s="24"/>
      <c r="I126" s="24" t="s">
        <v>242</v>
      </c>
      <c r="J126" s="24" t="s">
        <v>247</v>
      </c>
      <c r="K126" s="25" t="s">
        <v>236</v>
      </c>
      <c r="L126" s="14" t="s">
        <v>69</v>
      </c>
      <c r="M126" s="14" t="s">
        <v>286</v>
      </c>
      <c r="N126" s="14" t="s">
        <v>237</v>
      </c>
      <c r="O126" s="14">
        <v>91155</v>
      </c>
      <c r="P126" s="14" t="s">
        <v>244</v>
      </c>
      <c r="Q126" s="30">
        <v>39502.050000000003</v>
      </c>
      <c r="R126" s="25">
        <f t="shared" si="12"/>
        <v>7900.4100000000008</v>
      </c>
      <c r="S126" s="22"/>
      <c r="T126" s="21">
        <f t="shared" si="10"/>
        <v>39502.050000000003</v>
      </c>
      <c r="U126" s="8">
        <f t="shared" si="8"/>
        <v>7900.41</v>
      </c>
    </row>
    <row r="127" spans="1:21" s="4" customFormat="1" ht="69.75" customHeight="1" x14ac:dyDescent="0.25">
      <c r="A127" s="14">
        <v>119</v>
      </c>
      <c r="B127" s="32" t="s">
        <v>282</v>
      </c>
      <c r="C127" s="33" t="s">
        <v>268</v>
      </c>
      <c r="D127" s="23" t="s">
        <v>269</v>
      </c>
      <c r="E127" s="14" t="s">
        <v>270</v>
      </c>
      <c r="F127" s="14" t="s">
        <v>67</v>
      </c>
      <c r="G127" s="14" t="s">
        <v>207</v>
      </c>
      <c r="H127" s="24"/>
      <c r="I127" s="24" t="s">
        <v>242</v>
      </c>
      <c r="J127" s="24" t="s">
        <v>248</v>
      </c>
      <c r="K127" s="25" t="s">
        <v>236</v>
      </c>
      <c r="L127" s="14" t="s">
        <v>69</v>
      </c>
      <c r="M127" s="14" t="s">
        <v>287</v>
      </c>
      <c r="N127" s="14" t="s">
        <v>237</v>
      </c>
      <c r="O127" s="14">
        <v>84328</v>
      </c>
      <c r="P127" s="14" t="s">
        <v>246</v>
      </c>
      <c r="Q127" s="30">
        <v>14436.62</v>
      </c>
      <c r="R127" s="25">
        <f t="shared" si="12"/>
        <v>1804.5775000000001</v>
      </c>
      <c r="S127" s="22"/>
      <c r="T127" s="21">
        <f t="shared" si="10"/>
        <v>14436.62</v>
      </c>
      <c r="U127" s="8">
        <f t="shared" si="8"/>
        <v>1804.58</v>
      </c>
    </row>
    <row r="128" spans="1:21" s="4" customFormat="1" ht="69" customHeight="1" x14ac:dyDescent="0.25">
      <c r="A128" s="14">
        <v>120</v>
      </c>
      <c r="B128" s="32" t="s">
        <v>283</v>
      </c>
      <c r="C128" s="33" t="s">
        <v>268</v>
      </c>
      <c r="D128" s="23" t="s">
        <v>271</v>
      </c>
      <c r="E128" s="14" t="s">
        <v>270</v>
      </c>
      <c r="F128" s="14" t="s">
        <v>243</v>
      </c>
      <c r="G128" s="14" t="s">
        <v>219</v>
      </c>
      <c r="H128" s="24"/>
      <c r="I128" s="24" t="s">
        <v>242</v>
      </c>
      <c r="J128" s="24" t="s">
        <v>248</v>
      </c>
      <c r="K128" s="25" t="s">
        <v>236</v>
      </c>
      <c r="L128" s="14" t="s">
        <v>69</v>
      </c>
      <c r="M128" s="14" t="s">
        <v>286</v>
      </c>
      <c r="N128" s="14" t="s">
        <v>237</v>
      </c>
      <c r="O128" s="14">
        <v>91155</v>
      </c>
      <c r="P128" s="14" t="s">
        <v>244</v>
      </c>
      <c r="Q128" s="30">
        <v>14436.62</v>
      </c>
      <c r="R128" s="25">
        <f t="shared" si="12"/>
        <v>1804.5775000000001</v>
      </c>
      <c r="S128" s="22"/>
      <c r="T128" s="21">
        <f t="shared" si="10"/>
        <v>14436.62</v>
      </c>
      <c r="U128" s="8">
        <f t="shared" si="8"/>
        <v>1804.58</v>
      </c>
    </row>
    <row r="129" spans="1:21" s="2" customFormat="1" ht="18.75" customHeight="1" x14ac:dyDescent="0.25">
      <c r="A129" s="14"/>
      <c r="B129" s="32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36">
        <v>155115031.34</v>
      </c>
      <c r="R129" s="36">
        <v>14384177.92</v>
      </c>
      <c r="S129" s="39"/>
      <c r="T129" s="21">
        <f>SUM(T9:T128)</f>
        <v>155115031.34000021</v>
      </c>
      <c r="U129" s="8">
        <f>SUM(U9:U128)</f>
        <v>14384177.919999987</v>
      </c>
    </row>
    <row r="130" spans="1:21" s="2" customFormat="1" ht="18.75" customHeight="1" x14ac:dyDescent="0.25">
      <c r="A130" s="38"/>
      <c r="B130" s="40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41"/>
      <c r="R130" s="41"/>
      <c r="S130" s="39"/>
      <c r="T130" s="17"/>
      <c r="U130" s="17"/>
    </row>
    <row r="131" spans="1:21" s="2" customFormat="1" ht="18.75" customHeight="1" x14ac:dyDescent="0.25">
      <c r="A131" s="38"/>
      <c r="B131" s="40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41"/>
      <c r="R131" s="41"/>
      <c r="S131" s="39"/>
      <c r="T131" s="17"/>
      <c r="U131" s="17"/>
    </row>
    <row r="132" spans="1:21" s="2" customFormat="1" ht="12.75" customHeight="1" x14ac:dyDescent="0.25">
      <c r="A132" s="42"/>
      <c r="B132" s="43"/>
      <c r="C132" s="42"/>
      <c r="D132" s="42"/>
      <c r="E132" s="42"/>
      <c r="F132" s="42"/>
      <c r="G132" s="42"/>
      <c r="H132" s="42"/>
      <c r="I132" s="42"/>
      <c r="J132" s="42"/>
      <c r="K132" s="44"/>
      <c r="L132" s="44"/>
      <c r="M132" s="45"/>
      <c r="N132" s="44"/>
      <c r="O132" s="44"/>
      <c r="P132" s="45"/>
      <c r="Q132" s="29"/>
      <c r="R132" s="42"/>
      <c r="S132" s="42"/>
    </row>
    <row r="133" spans="1:21" s="2" customFormat="1" ht="34.5" customHeight="1" x14ac:dyDescent="0.2">
      <c r="A133" s="49" t="s">
        <v>195</v>
      </c>
      <c r="B133" s="40"/>
      <c r="C133" s="49"/>
      <c r="D133" s="15"/>
      <c r="E133" s="16"/>
      <c r="F133" s="16"/>
      <c r="G133" s="16"/>
      <c r="H133" s="16"/>
      <c r="I133" s="16"/>
      <c r="J133" s="16"/>
      <c r="K133" s="50"/>
      <c r="L133" s="50"/>
      <c r="M133" s="38"/>
      <c r="N133" s="50"/>
      <c r="O133" s="44"/>
      <c r="P133" s="45"/>
      <c r="Q133" s="45"/>
      <c r="R133" s="42"/>
      <c r="S133" s="42"/>
    </row>
    <row r="134" spans="1:21" s="2" customFormat="1" ht="12.75" customHeight="1" x14ac:dyDescent="0.2">
      <c r="A134" s="49"/>
      <c r="B134" s="49"/>
      <c r="C134" s="49"/>
      <c r="D134" s="15"/>
      <c r="E134" s="16"/>
      <c r="F134" s="16"/>
      <c r="G134" s="16"/>
      <c r="H134" s="16"/>
      <c r="I134" s="16"/>
      <c r="J134" s="16"/>
      <c r="K134" s="50"/>
      <c r="L134" s="50"/>
      <c r="M134" s="38"/>
      <c r="N134" s="50"/>
      <c r="O134" s="44"/>
      <c r="P134" s="45"/>
      <c r="Q134" s="45"/>
      <c r="R134" s="42"/>
      <c r="S134" s="42"/>
    </row>
    <row r="135" spans="1:21" s="9" customFormat="1" ht="35.25" customHeight="1" x14ac:dyDescent="0.25">
      <c r="A135" s="55" t="s">
        <v>193</v>
      </c>
      <c r="B135" s="55"/>
      <c r="C135" s="55"/>
      <c r="D135" s="55"/>
      <c r="E135" s="55"/>
      <c r="F135" s="55"/>
      <c r="G135" s="55"/>
      <c r="H135" s="55"/>
      <c r="I135" s="55"/>
      <c r="J135" s="50"/>
      <c r="K135" s="51"/>
      <c r="L135" s="51"/>
      <c r="M135" s="51"/>
      <c r="N135" s="51"/>
      <c r="O135" s="46"/>
      <c r="P135" s="46"/>
      <c r="Q135" s="46"/>
      <c r="R135" s="46"/>
      <c r="S135" s="46"/>
    </row>
    <row r="136" spans="1:21" s="9" customFormat="1" ht="45" customHeight="1" x14ac:dyDescent="0.25">
      <c r="A136" s="55" t="s">
        <v>220</v>
      </c>
      <c r="B136" s="58"/>
      <c r="C136" s="58"/>
      <c r="D136" s="58"/>
      <c r="E136" s="58"/>
      <c r="F136" s="58"/>
      <c r="G136" s="58"/>
      <c r="H136" s="58"/>
      <c r="I136" s="58"/>
      <c r="J136" s="52"/>
      <c r="K136" s="52"/>
      <c r="L136" s="52"/>
      <c r="M136" s="53"/>
      <c r="N136" s="52"/>
      <c r="O136" s="47"/>
      <c r="P136" s="48"/>
      <c r="Q136" s="48"/>
      <c r="R136" s="46"/>
      <c r="S136" s="46"/>
    </row>
    <row r="137" spans="1:21" s="9" customFormat="1" ht="41.25" customHeight="1" x14ac:dyDescent="0.25">
      <c r="A137" s="55" t="s">
        <v>221</v>
      </c>
      <c r="B137" s="55"/>
      <c r="C137" s="55"/>
      <c r="D137" s="55"/>
      <c r="E137" s="55"/>
      <c r="F137" s="55"/>
      <c r="G137" s="55"/>
      <c r="H137" s="55"/>
      <c r="I137" s="55"/>
      <c r="J137" s="50"/>
      <c r="K137" s="52"/>
      <c r="L137" s="52"/>
      <c r="M137" s="53"/>
      <c r="N137" s="52"/>
      <c r="O137" s="47"/>
      <c r="P137" s="48"/>
      <c r="Q137" s="48"/>
      <c r="R137" s="46"/>
      <c r="S137" s="46"/>
    </row>
    <row r="138" spans="1:21" s="2" customFormat="1" ht="30" customHeight="1" x14ac:dyDescent="0.25">
      <c r="A138" s="56" t="s">
        <v>222</v>
      </c>
      <c r="B138" s="57"/>
      <c r="C138" s="57"/>
      <c r="D138" s="57"/>
      <c r="E138" s="57"/>
      <c r="F138" s="57"/>
      <c r="G138" s="57"/>
      <c r="H138" s="57"/>
      <c r="I138" s="57"/>
      <c r="J138" s="54"/>
      <c r="K138" s="50"/>
      <c r="L138" s="50"/>
      <c r="M138" s="38"/>
      <c r="N138" s="50"/>
      <c r="O138" s="44"/>
      <c r="P138" s="45"/>
      <c r="Q138" s="45"/>
      <c r="R138" s="42"/>
      <c r="S138" s="42"/>
    </row>
    <row r="139" spans="1:21" s="2" customFormat="1" ht="48" customHeight="1" x14ac:dyDescent="0.25">
      <c r="A139" s="55" t="s">
        <v>223</v>
      </c>
      <c r="B139" s="55"/>
      <c r="C139" s="55"/>
      <c r="D139" s="55"/>
      <c r="E139" s="55"/>
      <c r="F139" s="55"/>
      <c r="G139" s="55"/>
      <c r="H139" s="55"/>
      <c r="I139" s="55"/>
      <c r="J139" s="50"/>
      <c r="K139" s="50"/>
      <c r="L139" s="50"/>
      <c r="M139" s="38"/>
      <c r="N139" s="50"/>
      <c r="O139" s="44"/>
      <c r="P139" s="45"/>
      <c r="Q139" s="45"/>
      <c r="R139" s="42"/>
      <c r="S139" s="42"/>
    </row>
    <row r="140" spans="1:21" s="2" customFormat="1" ht="48" customHeight="1" x14ac:dyDescent="0.25">
      <c r="A140" s="55" t="s">
        <v>272</v>
      </c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0"/>
      <c r="O140" s="44"/>
      <c r="P140" s="45"/>
      <c r="Q140" s="45"/>
      <c r="R140" s="42"/>
      <c r="S140" s="42"/>
    </row>
    <row r="141" spans="1:21" s="2" customFormat="1" ht="33.75" customHeight="1" x14ac:dyDescent="0.25">
      <c r="A141" s="55" t="s">
        <v>273</v>
      </c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44"/>
      <c r="P141" s="45"/>
      <c r="Q141" s="45"/>
      <c r="R141" s="42"/>
      <c r="S141" s="42"/>
    </row>
    <row r="142" spans="1:21" s="2" customFormat="1" ht="31.15" customHeight="1" x14ac:dyDescent="0.25">
      <c r="A142" s="55" t="s">
        <v>274</v>
      </c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44"/>
      <c r="P142" s="45"/>
      <c r="Q142" s="45"/>
      <c r="R142" s="42"/>
      <c r="S142" s="42"/>
    </row>
    <row r="143" spans="1:21" s="2" customFormat="1" ht="28.9" customHeight="1" x14ac:dyDescent="0.25">
      <c r="A143" s="55" t="s">
        <v>276</v>
      </c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44"/>
      <c r="P143" s="45"/>
      <c r="Q143" s="45"/>
      <c r="R143" s="42"/>
      <c r="S143" s="42"/>
    </row>
    <row r="144" spans="1:21" s="2" customFormat="1" ht="28.9" customHeight="1" x14ac:dyDescent="0.25">
      <c r="A144" s="55" t="s">
        <v>277</v>
      </c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44"/>
      <c r="P144" s="45"/>
      <c r="Q144" s="45"/>
      <c r="R144" s="42"/>
      <c r="S144" s="42"/>
    </row>
    <row r="145" spans="1:19" s="2" customFormat="1" ht="39.6" customHeight="1" x14ac:dyDescent="0.25">
      <c r="A145" s="55" t="s">
        <v>278</v>
      </c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44"/>
      <c r="P145" s="45"/>
      <c r="Q145" s="45"/>
      <c r="R145" s="42"/>
      <c r="S145" s="42"/>
    </row>
    <row r="146" spans="1:19" s="2" customFormat="1" ht="24.6" customHeight="1" x14ac:dyDescent="0.25">
      <c r="A146" s="55" t="s">
        <v>275</v>
      </c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0"/>
      <c r="M146" s="38"/>
      <c r="N146" s="50"/>
      <c r="O146" s="44"/>
      <c r="P146" s="45"/>
      <c r="Q146" s="45"/>
      <c r="R146" s="42"/>
      <c r="S146" s="42"/>
    </row>
    <row r="147" spans="1:19" s="2" customFormat="1" ht="22.5" customHeight="1" x14ac:dyDescent="0.25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4"/>
      <c r="L147" s="44"/>
      <c r="M147" s="45"/>
      <c r="N147" s="44"/>
      <c r="O147" s="44"/>
      <c r="P147" s="45"/>
      <c r="Q147" s="45"/>
      <c r="R147" s="42"/>
      <c r="S147" s="42"/>
    </row>
    <row r="148" spans="1:19" s="2" customFormat="1" ht="22.5" customHeight="1" x14ac:dyDescent="0.25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4"/>
      <c r="L148" s="44"/>
      <c r="M148" s="45"/>
      <c r="N148" s="44"/>
      <c r="O148" s="44"/>
      <c r="P148" s="45"/>
      <c r="Q148" s="45"/>
      <c r="R148" s="42"/>
      <c r="S148" s="42"/>
    </row>
    <row r="149" spans="1:19" s="2" customFormat="1" ht="22.5" customHeight="1" x14ac:dyDescent="0.25">
      <c r="K149" s="5"/>
      <c r="L149" s="5"/>
      <c r="M149" s="4"/>
      <c r="N149" s="5"/>
      <c r="O149" s="5"/>
      <c r="P149" s="4"/>
      <c r="Q149" s="4"/>
    </row>
    <row r="150" spans="1:19" s="2" customFormat="1" ht="22.5" customHeight="1" x14ac:dyDescent="0.25">
      <c r="K150" s="5"/>
      <c r="L150" s="5"/>
      <c r="M150" s="4"/>
      <c r="N150" s="5"/>
      <c r="O150" s="5"/>
      <c r="P150" s="4"/>
      <c r="Q150" s="4"/>
    </row>
    <row r="151" spans="1:19" s="2" customFormat="1" ht="22.5" customHeight="1" x14ac:dyDescent="0.25">
      <c r="K151" s="5"/>
      <c r="L151" s="5"/>
      <c r="M151" s="4"/>
      <c r="N151" s="5"/>
      <c r="O151" s="5"/>
      <c r="P151" s="4"/>
      <c r="Q151" s="4"/>
    </row>
    <row r="152" spans="1:19" s="2" customFormat="1" ht="22.5" customHeight="1" x14ac:dyDescent="0.25">
      <c r="K152" s="5"/>
      <c r="L152" s="5"/>
      <c r="M152" s="4"/>
      <c r="N152" s="5"/>
      <c r="O152" s="5"/>
      <c r="P152" s="4"/>
      <c r="Q152" s="4"/>
    </row>
    <row r="153" spans="1:19" s="2" customFormat="1" ht="22.5" customHeight="1" x14ac:dyDescent="0.25">
      <c r="K153" s="5"/>
      <c r="L153" s="5"/>
      <c r="M153" s="4"/>
      <c r="N153" s="5"/>
      <c r="O153" s="5"/>
      <c r="P153" s="4"/>
      <c r="Q153" s="4"/>
    </row>
    <row r="154" spans="1:19" s="2" customFormat="1" ht="22.5" customHeight="1" x14ac:dyDescent="0.25">
      <c r="K154" s="5"/>
      <c r="L154" s="5"/>
      <c r="M154" s="4"/>
      <c r="N154" s="5"/>
      <c r="O154" s="5"/>
      <c r="P154" s="4"/>
      <c r="Q154" s="4"/>
    </row>
    <row r="155" spans="1:19" s="2" customFormat="1" ht="22.5" customHeight="1" x14ac:dyDescent="0.25">
      <c r="K155" s="5"/>
      <c r="L155" s="5"/>
      <c r="M155" s="4"/>
      <c r="N155" s="5"/>
      <c r="O155" s="5"/>
      <c r="P155" s="4"/>
      <c r="Q155" s="4"/>
    </row>
    <row r="156" spans="1:19" s="2" customFormat="1" ht="22.5" customHeight="1" x14ac:dyDescent="0.25">
      <c r="K156" s="5"/>
      <c r="L156" s="5"/>
      <c r="M156" s="4"/>
      <c r="N156" s="5"/>
      <c r="O156" s="5"/>
      <c r="P156" s="4"/>
      <c r="Q156" s="4"/>
    </row>
    <row r="157" spans="1:19" s="2" customFormat="1" ht="22.5" customHeight="1" x14ac:dyDescent="0.25">
      <c r="K157" s="5"/>
      <c r="L157" s="5"/>
      <c r="M157" s="4"/>
      <c r="N157" s="5"/>
      <c r="O157" s="5"/>
      <c r="P157" s="4"/>
      <c r="Q157" s="4"/>
    </row>
    <row r="158" spans="1:19" s="2" customFormat="1" ht="22.5" customHeight="1" x14ac:dyDescent="0.25">
      <c r="K158" s="5"/>
      <c r="L158" s="5"/>
      <c r="M158" s="4"/>
      <c r="N158" s="5"/>
      <c r="O158" s="5"/>
      <c r="P158" s="4"/>
      <c r="Q158" s="4"/>
    </row>
    <row r="159" spans="1:19" s="2" customFormat="1" ht="22.5" customHeight="1" x14ac:dyDescent="0.25">
      <c r="K159" s="5"/>
      <c r="L159" s="5"/>
      <c r="M159" s="4"/>
      <c r="N159" s="5"/>
      <c r="O159" s="5"/>
      <c r="P159" s="4"/>
      <c r="Q159" s="4"/>
    </row>
    <row r="160" spans="1:19" s="2" customFormat="1" ht="22.5" customHeight="1" x14ac:dyDescent="0.25">
      <c r="K160" s="5"/>
      <c r="L160" s="5"/>
      <c r="M160" s="4"/>
      <c r="N160" s="5"/>
      <c r="O160" s="5"/>
      <c r="P160" s="4"/>
      <c r="Q160" s="4"/>
    </row>
    <row r="161" spans="11:17" s="2" customFormat="1" ht="22.5" customHeight="1" x14ac:dyDescent="0.25">
      <c r="K161" s="5"/>
      <c r="L161" s="5"/>
      <c r="M161" s="4"/>
      <c r="N161" s="5"/>
      <c r="O161" s="5"/>
      <c r="P161" s="4"/>
      <c r="Q161" s="4"/>
    </row>
    <row r="162" spans="11:17" s="2" customFormat="1" ht="22.5" customHeight="1" x14ac:dyDescent="0.25">
      <c r="K162" s="5"/>
      <c r="L162" s="5"/>
      <c r="M162" s="4"/>
      <c r="N162" s="5"/>
      <c r="O162" s="5"/>
      <c r="P162" s="4"/>
      <c r="Q162" s="4"/>
    </row>
    <row r="163" spans="11:17" s="2" customFormat="1" ht="22.5" customHeight="1" x14ac:dyDescent="0.25">
      <c r="K163" s="5"/>
      <c r="L163" s="5"/>
      <c r="M163" s="4"/>
      <c r="N163" s="5"/>
      <c r="O163" s="5"/>
      <c r="P163" s="4"/>
      <c r="Q163" s="4"/>
    </row>
    <row r="164" spans="11:17" s="2" customFormat="1" ht="22.5" customHeight="1" x14ac:dyDescent="0.25">
      <c r="K164" s="5"/>
      <c r="L164" s="5"/>
      <c r="M164" s="4"/>
      <c r="N164" s="5"/>
      <c r="O164" s="5"/>
      <c r="P164" s="4"/>
      <c r="Q164" s="4"/>
    </row>
    <row r="165" spans="11:17" s="2" customFormat="1" ht="22.5" customHeight="1" x14ac:dyDescent="0.25">
      <c r="K165" s="5"/>
      <c r="L165" s="5"/>
      <c r="M165" s="4"/>
      <c r="N165" s="5"/>
      <c r="O165" s="5"/>
      <c r="P165" s="4"/>
      <c r="Q165" s="4"/>
    </row>
    <row r="166" spans="11:17" s="2" customFormat="1" ht="22.5" customHeight="1" x14ac:dyDescent="0.25">
      <c r="K166" s="5"/>
      <c r="L166" s="5"/>
      <c r="M166" s="4"/>
      <c r="N166" s="5"/>
      <c r="O166" s="5"/>
      <c r="P166" s="4"/>
      <c r="Q166" s="4"/>
    </row>
    <row r="167" spans="11:17" s="2" customFormat="1" ht="22.5" customHeight="1" x14ac:dyDescent="0.25">
      <c r="K167" s="5"/>
      <c r="L167" s="5"/>
      <c r="M167" s="4"/>
      <c r="N167" s="5"/>
      <c r="O167" s="5"/>
      <c r="P167" s="4"/>
      <c r="Q167" s="4"/>
    </row>
    <row r="168" spans="11:17" s="2" customFormat="1" ht="22.5" customHeight="1" x14ac:dyDescent="0.25">
      <c r="K168" s="5"/>
      <c r="L168" s="5"/>
      <c r="M168" s="4"/>
      <c r="N168" s="5"/>
      <c r="O168" s="5"/>
      <c r="P168" s="4"/>
      <c r="Q168" s="4"/>
    </row>
    <row r="169" spans="11:17" s="2" customFormat="1" ht="22.5" customHeight="1" x14ac:dyDescent="0.25">
      <c r="K169" s="5"/>
      <c r="L169" s="5"/>
      <c r="M169" s="4"/>
      <c r="N169" s="5"/>
      <c r="O169" s="5"/>
      <c r="P169" s="4"/>
      <c r="Q169" s="4"/>
    </row>
    <row r="170" spans="11:17" s="2" customFormat="1" ht="22.5" customHeight="1" x14ac:dyDescent="0.25">
      <c r="K170" s="5"/>
      <c r="L170" s="5"/>
      <c r="M170" s="4"/>
      <c r="N170" s="5"/>
      <c r="O170" s="5"/>
      <c r="P170" s="4"/>
      <c r="Q170" s="4"/>
    </row>
    <row r="171" spans="11:17" s="2" customFormat="1" ht="22.5" customHeight="1" x14ac:dyDescent="0.25">
      <c r="K171" s="5"/>
      <c r="L171" s="5"/>
      <c r="M171" s="4"/>
      <c r="N171" s="5"/>
      <c r="O171" s="5"/>
      <c r="P171" s="4"/>
      <c r="Q171" s="4"/>
    </row>
    <row r="172" spans="11:17" s="2" customFormat="1" ht="22.5" customHeight="1" x14ac:dyDescent="0.25">
      <c r="K172" s="5"/>
      <c r="L172" s="5"/>
      <c r="M172" s="4"/>
      <c r="N172" s="5"/>
      <c r="O172" s="5"/>
      <c r="P172" s="4"/>
      <c r="Q172" s="4"/>
    </row>
    <row r="173" spans="11:17" s="2" customFormat="1" ht="22.5" customHeight="1" x14ac:dyDescent="0.25">
      <c r="K173" s="5"/>
      <c r="L173" s="5"/>
      <c r="M173" s="4"/>
      <c r="N173" s="5"/>
      <c r="O173" s="5"/>
      <c r="P173" s="4"/>
      <c r="Q173" s="4"/>
    </row>
    <row r="174" spans="11:17" s="2" customFormat="1" ht="22.5" customHeight="1" x14ac:dyDescent="0.25">
      <c r="K174" s="5"/>
      <c r="L174" s="5"/>
      <c r="M174" s="4"/>
      <c r="N174" s="5"/>
      <c r="O174" s="5"/>
      <c r="P174" s="4"/>
      <c r="Q174" s="4"/>
    </row>
    <row r="175" spans="11:17" s="2" customFormat="1" ht="22.5" customHeight="1" x14ac:dyDescent="0.25">
      <c r="K175" s="5"/>
      <c r="L175" s="5"/>
      <c r="M175" s="4"/>
      <c r="N175" s="5"/>
      <c r="O175" s="5"/>
      <c r="P175" s="4"/>
      <c r="Q175" s="4"/>
    </row>
    <row r="176" spans="11:17" s="2" customFormat="1" ht="22.5" customHeight="1" x14ac:dyDescent="0.25">
      <c r="K176" s="5"/>
      <c r="L176" s="5"/>
      <c r="M176" s="4"/>
      <c r="N176" s="5"/>
      <c r="O176" s="5"/>
      <c r="P176" s="4"/>
      <c r="Q176" s="4"/>
    </row>
    <row r="177" spans="11:17" s="2" customFormat="1" ht="22.5" customHeight="1" x14ac:dyDescent="0.25">
      <c r="K177" s="5"/>
      <c r="L177" s="5"/>
      <c r="M177" s="4"/>
      <c r="N177" s="5"/>
      <c r="O177" s="5"/>
      <c r="P177" s="4"/>
      <c r="Q177" s="4"/>
    </row>
    <row r="178" spans="11:17" s="2" customFormat="1" ht="22.5" customHeight="1" x14ac:dyDescent="0.25">
      <c r="K178" s="5"/>
      <c r="L178" s="5"/>
      <c r="M178" s="4"/>
      <c r="N178" s="5"/>
      <c r="O178" s="5"/>
      <c r="P178" s="4"/>
      <c r="Q178" s="4"/>
    </row>
    <row r="179" spans="11:17" s="2" customFormat="1" ht="22.5" customHeight="1" x14ac:dyDescent="0.25">
      <c r="K179" s="5"/>
      <c r="L179" s="5"/>
      <c r="M179" s="4"/>
      <c r="N179" s="5"/>
      <c r="O179" s="5"/>
      <c r="P179" s="4"/>
      <c r="Q179" s="4"/>
    </row>
    <row r="180" spans="11:17" s="2" customFormat="1" ht="22.5" customHeight="1" x14ac:dyDescent="0.25">
      <c r="K180" s="5"/>
      <c r="L180" s="5"/>
      <c r="M180" s="4"/>
      <c r="N180" s="5"/>
      <c r="O180" s="5"/>
      <c r="P180" s="4"/>
      <c r="Q180" s="4"/>
    </row>
    <row r="181" spans="11:17" s="2" customFormat="1" ht="22.5" customHeight="1" x14ac:dyDescent="0.25">
      <c r="K181" s="5"/>
      <c r="L181" s="5"/>
      <c r="M181" s="4"/>
      <c r="N181" s="5"/>
      <c r="O181" s="5"/>
      <c r="P181" s="4"/>
      <c r="Q181" s="4"/>
    </row>
    <row r="182" spans="11:17" s="2" customFormat="1" ht="22.5" customHeight="1" x14ac:dyDescent="0.25">
      <c r="K182" s="5"/>
      <c r="L182" s="5"/>
      <c r="M182" s="4"/>
      <c r="N182" s="5"/>
      <c r="O182" s="5"/>
      <c r="P182" s="4"/>
      <c r="Q182" s="4"/>
    </row>
    <row r="183" spans="11:17" s="2" customFormat="1" ht="22.5" customHeight="1" x14ac:dyDescent="0.25">
      <c r="K183" s="5"/>
      <c r="L183" s="5"/>
      <c r="M183" s="4"/>
      <c r="N183" s="5"/>
      <c r="O183" s="5"/>
      <c r="P183" s="4"/>
      <c r="Q183" s="4"/>
    </row>
    <row r="184" spans="11:17" s="2" customFormat="1" ht="22.5" customHeight="1" x14ac:dyDescent="0.25">
      <c r="K184" s="5"/>
      <c r="L184" s="5"/>
      <c r="M184" s="4"/>
      <c r="N184" s="5"/>
      <c r="O184" s="5"/>
      <c r="P184" s="4"/>
      <c r="Q184" s="4"/>
    </row>
    <row r="185" spans="11:17" s="2" customFormat="1" ht="22.5" customHeight="1" x14ac:dyDescent="0.25">
      <c r="K185" s="5"/>
      <c r="L185" s="5"/>
      <c r="M185" s="4"/>
      <c r="N185" s="5"/>
      <c r="O185" s="5"/>
      <c r="P185" s="4"/>
      <c r="Q185" s="4"/>
    </row>
    <row r="186" spans="11:17" s="2" customFormat="1" ht="22.5" customHeight="1" x14ac:dyDescent="0.25">
      <c r="K186" s="5"/>
      <c r="L186" s="5"/>
      <c r="M186" s="4"/>
      <c r="N186" s="5"/>
      <c r="O186" s="5"/>
      <c r="P186" s="4"/>
      <c r="Q186" s="4"/>
    </row>
    <row r="187" spans="11:17" s="2" customFormat="1" ht="22.5" customHeight="1" x14ac:dyDescent="0.25">
      <c r="K187" s="5"/>
      <c r="L187" s="5"/>
      <c r="M187" s="4"/>
      <c r="N187" s="5"/>
      <c r="O187" s="5"/>
      <c r="P187" s="4"/>
      <c r="Q187" s="4"/>
    </row>
    <row r="188" spans="11:17" s="2" customFormat="1" ht="22.5" customHeight="1" x14ac:dyDescent="0.25">
      <c r="K188" s="5"/>
      <c r="L188" s="5"/>
      <c r="M188" s="4"/>
      <c r="N188" s="5"/>
      <c r="O188" s="5"/>
      <c r="P188" s="4"/>
      <c r="Q188" s="4"/>
    </row>
    <row r="189" spans="11:17" s="2" customFormat="1" ht="22.5" customHeight="1" x14ac:dyDescent="0.25">
      <c r="K189" s="5"/>
      <c r="L189" s="5"/>
      <c r="M189" s="4"/>
      <c r="N189" s="5"/>
      <c r="O189" s="5"/>
      <c r="P189" s="4"/>
      <c r="Q189" s="4"/>
    </row>
    <row r="190" spans="11:17" s="2" customFormat="1" ht="22.5" customHeight="1" x14ac:dyDescent="0.25">
      <c r="K190" s="5"/>
      <c r="L190" s="5"/>
      <c r="M190" s="4"/>
      <c r="N190" s="5"/>
      <c r="O190" s="5"/>
      <c r="P190" s="4"/>
      <c r="Q190" s="4"/>
    </row>
    <row r="191" spans="11:17" s="2" customFormat="1" ht="22.5" customHeight="1" x14ac:dyDescent="0.25">
      <c r="K191" s="5"/>
      <c r="L191" s="5"/>
      <c r="M191" s="4"/>
      <c r="N191" s="5"/>
      <c r="O191" s="5"/>
      <c r="P191" s="4"/>
      <c r="Q191" s="4"/>
    </row>
    <row r="192" spans="11:17" s="2" customFormat="1" ht="22.5" customHeight="1" x14ac:dyDescent="0.25">
      <c r="K192" s="5"/>
      <c r="L192" s="5"/>
      <c r="M192" s="4"/>
      <c r="N192" s="5"/>
      <c r="O192" s="5"/>
      <c r="P192" s="4"/>
      <c r="Q192" s="4"/>
    </row>
    <row r="193" spans="11:17" s="2" customFormat="1" ht="22.5" customHeight="1" x14ac:dyDescent="0.25">
      <c r="K193" s="5"/>
      <c r="L193" s="5"/>
      <c r="M193" s="4"/>
      <c r="N193" s="5"/>
      <c r="O193" s="5"/>
      <c r="P193" s="4"/>
      <c r="Q193" s="4"/>
    </row>
    <row r="194" spans="11:17" s="2" customFormat="1" ht="22.5" customHeight="1" x14ac:dyDescent="0.25">
      <c r="K194" s="5"/>
      <c r="L194" s="5"/>
      <c r="M194" s="4"/>
      <c r="N194" s="5"/>
      <c r="O194" s="5"/>
      <c r="P194" s="4"/>
      <c r="Q194" s="4"/>
    </row>
    <row r="195" spans="11:17" s="2" customFormat="1" ht="22.5" customHeight="1" x14ac:dyDescent="0.25">
      <c r="K195" s="5"/>
      <c r="L195" s="5"/>
      <c r="M195" s="4"/>
      <c r="N195" s="5"/>
      <c r="O195" s="5"/>
      <c r="P195" s="4"/>
      <c r="Q195" s="4"/>
    </row>
    <row r="196" spans="11:17" s="2" customFormat="1" ht="22.5" customHeight="1" x14ac:dyDescent="0.25">
      <c r="K196" s="5"/>
      <c r="L196" s="5"/>
      <c r="M196" s="4"/>
      <c r="N196" s="5"/>
      <c r="O196" s="5"/>
      <c r="P196" s="4"/>
      <c r="Q196" s="4"/>
    </row>
    <row r="197" spans="11:17" s="2" customFormat="1" ht="22.5" customHeight="1" x14ac:dyDescent="0.25">
      <c r="K197" s="5"/>
      <c r="L197" s="5"/>
      <c r="M197" s="4"/>
      <c r="N197" s="5"/>
      <c r="O197" s="5"/>
      <c r="P197" s="4"/>
      <c r="Q197" s="4"/>
    </row>
    <row r="198" spans="11:17" s="2" customFormat="1" ht="22.5" customHeight="1" x14ac:dyDescent="0.25">
      <c r="K198" s="5"/>
      <c r="L198" s="5"/>
      <c r="M198" s="4"/>
      <c r="N198" s="5"/>
      <c r="O198" s="5"/>
      <c r="P198" s="4"/>
      <c r="Q198" s="4"/>
    </row>
    <row r="199" spans="11:17" s="2" customFormat="1" ht="22.5" customHeight="1" x14ac:dyDescent="0.25">
      <c r="K199" s="5"/>
      <c r="L199" s="5"/>
      <c r="M199" s="4"/>
      <c r="N199" s="5"/>
      <c r="O199" s="5"/>
      <c r="P199" s="4"/>
      <c r="Q199" s="4"/>
    </row>
    <row r="200" spans="11:17" s="2" customFormat="1" ht="22.5" customHeight="1" x14ac:dyDescent="0.25">
      <c r="K200" s="5"/>
      <c r="L200" s="5"/>
      <c r="M200" s="4"/>
      <c r="N200" s="5"/>
      <c r="O200" s="5"/>
      <c r="P200" s="4"/>
      <c r="Q200" s="4"/>
    </row>
    <row r="201" spans="11:17" s="2" customFormat="1" ht="22.5" customHeight="1" x14ac:dyDescent="0.25">
      <c r="K201" s="5"/>
      <c r="L201" s="5"/>
      <c r="M201" s="4"/>
      <c r="N201" s="5"/>
      <c r="O201" s="5"/>
      <c r="P201" s="4"/>
      <c r="Q201" s="4"/>
    </row>
    <row r="202" spans="11:17" s="2" customFormat="1" ht="22.5" customHeight="1" x14ac:dyDescent="0.25">
      <c r="K202" s="5"/>
      <c r="L202" s="5"/>
      <c r="M202" s="4"/>
      <c r="N202" s="5"/>
      <c r="O202" s="5"/>
      <c r="P202" s="4"/>
      <c r="Q202" s="4"/>
    </row>
    <row r="203" spans="11:17" s="2" customFormat="1" ht="22.5" customHeight="1" x14ac:dyDescent="0.25">
      <c r="K203" s="5"/>
      <c r="L203" s="5"/>
      <c r="M203" s="4"/>
      <c r="N203" s="5"/>
      <c r="O203" s="5"/>
      <c r="P203" s="4"/>
      <c r="Q203" s="4"/>
    </row>
    <row r="204" spans="11:17" s="2" customFormat="1" ht="22.5" customHeight="1" x14ac:dyDescent="0.25">
      <c r="K204" s="5"/>
      <c r="L204" s="5"/>
      <c r="M204" s="4"/>
      <c r="N204" s="5"/>
      <c r="O204" s="5"/>
      <c r="P204" s="4"/>
      <c r="Q204" s="4"/>
    </row>
    <row r="205" spans="11:17" s="2" customFormat="1" ht="22.5" customHeight="1" x14ac:dyDescent="0.25">
      <c r="K205" s="5"/>
      <c r="L205" s="5"/>
      <c r="M205" s="4"/>
      <c r="N205" s="5"/>
      <c r="O205" s="5"/>
      <c r="P205" s="4"/>
      <c r="Q205" s="4"/>
    </row>
    <row r="206" spans="11:17" s="2" customFormat="1" ht="22.5" customHeight="1" x14ac:dyDescent="0.25">
      <c r="K206" s="5"/>
      <c r="L206" s="5"/>
      <c r="M206" s="4"/>
      <c r="N206" s="5"/>
      <c r="O206" s="5"/>
      <c r="P206" s="4"/>
      <c r="Q206" s="4"/>
    </row>
    <row r="207" spans="11:17" s="2" customFormat="1" ht="22.5" customHeight="1" x14ac:dyDescent="0.25">
      <c r="K207" s="5"/>
      <c r="L207" s="5"/>
      <c r="M207" s="6"/>
      <c r="N207" s="5"/>
      <c r="O207" s="5"/>
      <c r="P207" s="6"/>
      <c r="Q207" s="6"/>
    </row>
    <row r="208" spans="11:17" s="2" customFormat="1" ht="22.5" customHeight="1" x14ac:dyDescent="0.25">
      <c r="K208" s="5"/>
      <c r="L208" s="5"/>
      <c r="M208" s="6"/>
      <c r="N208" s="5"/>
      <c r="O208" s="5"/>
      <c r="P208" s="6"/>
      <c r="Q208" s="6"/>
    </row>
    <row r="209" spans="11:17" s="2" customFormat="1" ht="22.5" customHeight="1" x14ac:dyDescent="0.25">
      <c r="K209" s="5"/>
      <c r="L209" s="5"/>
      <c r="M209" s="6"/>
      <c r="N209" s="5"/>
      <c r="O209" s="5"/>
      <c r="P209" s="6"/>
      <c r="Q209" s="6"/>
    </row>
    <row r="210" spans="11:17" s="2" customFormat="1" ht="22.5" customHeight="1" x14ac:dyDescent="0.25">
      <c r="K210" s="5"/>
      <c r="L210" s="5"/>
      <c r="M210" s="6"/>
      <c r="N210" s="5"/>
      <c r="O210" s="5"/>
      <c r="P210" s="6"/>
      <c r="Q210" s="6"/>
    </row>
    <row r="211" spans="11:17" s="2" customFormat="1" ht="22.5" customHeight="1" x14ac:dyDescent="0.25">
      <c r="K211" s="5"/>
      <c r="L211" s="5"/>
      <c r="M211" s="6"/>
      <c r="N211" s="5"/>
      <c r="O211" s="5"/>
      <c r="P211" s="6"/>
      <c r="Q211" s="6"/>
    </row>
    <row r="212" spans="11:17" s="2" customFormat="1" ht="22.5" customHeight="1" x14ac:dyDescent="0.25">
      <c r="K212" s="5"/>
      <c r="L212" s="5"/>
      <c r="M212" s="6"/>
      <c r="N212" s="5"/>
      <c r="O212" s="5"/>
      <c r="P212" s="6"/>
      <c r="Q212" s="6"/>
    </row>
  </sheetData>
  <sortState xmlns:xlrd2="http://schemas.microsoft.com/office/spreadsheetml/2017/richdata2" ref="B49:B88">
    <sortCondition ref="B49:B88"/>
  </sortState>
  <mergeCells count="30">
    <mergeCell ref="K1:R1"/>
    <mergeCell ref="D2:Q2"/>
    <mergeCell ref="D4:O4"/>
    <mergeCell ref="K6:K8"/>
    <mergeCell ref="F7:H7"/>
    <mergeCell ref="D6:D8"/>
    <mergeCell ref="E7:E8"/>
    <mergeCell ref="E6:H6"/>
    <mergeCell ref="I6:I8"/>
    <mergeCell ref="R6:R8"/>
    <mergeCell ref="J6:J8"/>
    <mergeCell ref="A6:A8"/>
    <mergeCell ref="B6:B8"/>
    <mergeCell ref="C6:C8"/>
    <mergeCell ref="Q6:Q8"/>
    <mergeCell ref="A135:I135"/>
    <mergeCell ref="L6:N7"/>
    <mergeCell ref="O6:O8"/>
    <mergeCell ref="P6:P8"/>
    <mergeCell ref="A139:I139"/>
    <mergeCell ref="A146:K146"/>
    <mergeCell ref="A138:I138"/>
    <mergeCell ref="A136:I136"/>
    <mergeCell ref="A137:I137"/>
    <mergeCell ref="A140:M140"/>
    <mergeCell ref="A141:N141"/>
    <mergeCell ref="A142:N142"/>
    <mergeCell ref="A143:N143"/>
    <mergeCell ref="A144:N144"/>
    <mergeCell ref="A145:N145"/>
  </mergeCells>
  <phoneticPr fontId="4" type="noConversion"/>
  <printOptions horizontalCentered="1"/>
  <pageMargins left="0.23622047244094491" right="0.23622047244094491" top="0" bottom="0" header="0" footer="0"/>
  <pageSetup paperSize="9" scale="48" fitToHeight="0" orientation="landscape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2.1 a</vt:lpstr>
      <vt:lpstr>'ANEXA 2.1 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2025-03-12T10:55:23Z</dcterms:modified>
</cp:coreProperties>
</file>